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ebius\AppData\Local\Temp\5\"/>
    </mc:Choice>
  </mc:AlternateContent>
  <xr:revisionPtr revIDLastSave="0" documentId="8_{84E30716-6B51-4826-88FE-F5B8ECD4E501}" xr6:coauthVersionLast="47" xr6:coauthVersionMax="47" xr10:uidLastSave="{00000000-0000-0000-0000-000000000000}"/>
  <bookViews>
    <workbookView xWindow="1920" yWindow="1920" windowWidth="17280" windowHeight="10044" firstSheet="1" activeTab="1" xr2:uid="{00000000-000D-0000-FFFF-FFFF00000000}"/>
  </bookViews>
  <sheets>
    <sheet name="G2TempSheet" sheetId="2" state="veryHidden" r:id="rId1"/>
    <sheet name="Лист1" sheetId="1" r:id="rId2"/>
  </sheets>
  <definedNames>
    <definedName name="ClDSOutBlOption_DfmOptBlSrcIndex" hidden="1">G2TempSheet!$B$4</definedName>
    <definedName name="ClDSOutBlOption_ExecDate" hidden="1">G2TempSheet!$O$4</definedName>
    <definedName name="ClDSOutBlOption_IdUom" hidden="1">G2TempSheet!$K$4</definedName>
    <definedName name="ClDSOutBlOption_InstLocation" hidden="1">G2TempSheet!$G$4</definedName>
    <definedName name="ClDSOutBlOption_InstName" hidden="1">G2TempSheet!$F$4</definedName>
    <definedName name="ClDSOutBlOption_NameSrcIndex" hidden="1">G2TempSheet!$C$4</definedName>
    <definedName name="ClDSOutBlOption_PercUom" hidden="1">G2TempSheet!$L$4</definedName>
    <definedName name="ClDSOutBlOption_ReportDate" hidden="1">G2TempSheet!$E$4</definedName>
    <definedName name="ClDSOutBlOption_SortOption" hidden="1">G2TempSheet!$D$4</definedName>
    <definedName name="ClDSOutBlOption_SubscrContr" hidden="1">G2TempSheet!$I$4</definedName>
    <definedName name="ClDSOutBlOption_SubscrContrJob" hidden="1">G2TempSheet!$M$4</definedName>
    <definedName name="ClDSOutBlOption_SubscrExec" hidden="1">G2TempSheet!$H$4</definedName>
    <definedName name="ClDSOutBlOption_SubscrHead" hidden="1">G2TempSheet!$J$4</definedName>
    <definedName name="ClDSOutBlOption_SubscrHeadJob" hidden="1">G2TempSheet!$N$4</definedName>
    <definedName name="ClDSOutBlSrcIndexRange">Лист1!$E$20:$Q$549</definedName>
    <definedName name="CLSInSimple_DAT" hidden="1">G2TempSheet!$C$5</definedName>
    <definedName name="CLSInSimple_ID_OPER" hidden="1">G2TempSheet!$G$5</definedName>
    <definedName name="CLSInSimple_ID_REPORT" hidden="1">G2TempSheet!$B$5</definedName>
    <definedName name="CLSInSimple_IS_AUTO" hidden="1">G2TempSheet!$F$5</definedName>
    <definedName name="CLSInSimple_MFO" hidden="1">G2TempSheet!$D$5</definedName>
    <definedName name="CLSInSimple_TU" hidden="1">G2TempSheet!$E$5</definedName>
    <definedName name="CLSLocation_BNK" hidden="1">G2TempSheet!$C$6</definedName>
    <definedName name="CLSLocation_DATE" hidden="1">G2TempSheet!$B$6</definedName>
    <definedName name="CLSLocation_DEBUG" hidden="1">G2TempSheet!$E$6</definedName>
    <definedName name="CLSLocation_VTYPE" hidden="1">G2TempSheet!$D$6</definedName>
    <definedName name="Print_Titles">Лист1!$16:$19</definedName>
    <definedName name="XLR_VERSION" hidden="1">G2TempSheet!$A$1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9" i="1" l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N560" i="1" l="1"/>
  <c r="N559" i="1"/>
  <c r="N557" i="1"/>
  <c r="N556" i="1"/>
  <c r="N553" i="1"/>
  <c r="J553" i="1"/>
  <c r="L7" i="1"/>
  <c r="F7" i="1"/>
  <c r="C1" i="1"/>
  <c r="D1" i="1" s="1"/>
  <c r="J5" i="1" s="1"/>
  <c r="C2" i="1"/>
  <c r="Q15" i="1" s="1"/>
</calcChain>
</file>

<file path=xl/sharedStrings.xml><?xml version="1.0" encoding="utf-8"?>
<sst xmlns="http://schemas.openxmlformats.org/spreadsheetml/2006/main" count="1404" uniqueCount="910">
  <si>
    <t>Назва</t>
  </si>
  <si>
    <t>дата</t>
  </si>
  <si>
    <t>Додаток 1</t>
  </si>
  <si>
    <t>Оборотно-сальдовий баланс банку</t>
  </si>
  <si>
    <t>до постанови Правління</t>
  </si>
  <si>
    <t>Національного банку України</t>
  </si>
  <si>
    <t>15 лютого 2018 року № 11</t>
  </si>
  <si>
    <t>(найменування банку)</t>
  </si>
  <si>
    <t>(місцезнаходження банку)</t>
  </si>
  <si>
    <t>№
з/п</t>
  </si>
  <si>
    <t>Клас/розділ /група/рахунок</t>
  </si>
  <si>
    <t>Актив/пасив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</si>
  <si>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</si>
  <si>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</si>
  <si>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</si>
  <si>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</si>
  <si>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</si>
  <si>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</si>
  <si>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</si>
  <si>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(дата)</t>
  </si>
  <si>
    <t>Виконавець</t>
  </si>
  <si>
    <t>3.421 Developer , Russian Edition</t>
  </si>
  <si>
    <t>ClDSOutBlOption:</t>
  </si>
  <si>
    <t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Integer CAN_DETAIL {Є деталі} 1 0 {{Width = 50} {Visible = False}} Integer EAO_</t>
  </si>
  <si>
    <t>Постанова №11. Додаток 1 (02X). Оборотно-сальдовий баланс банку(без розрізів)</t>
  </si>
  <si>
    <t>EAO_ORDER;ITEM;T020_00</t>
  </si>
  <si>
    <t>АКЦІОНЕРНЕ ТОВАРИСТВО 'КОМЕРЦІЙНИЙ БАНК 'ГЛОБУС</t>
  </si>
  <si>
    <t>м. Київ, пров.Куренівський, б.19/5</t>
  </si>
  <si>
    <t>Системный администратор</t>
  </si>
  <si>
    <t>Головний бухгалтер</t>
  </si>
  <si>
    <t>Заступник Голови Правлiння</t>
  </si>
  <si>
    <t>Клас 1</t>
  </si>
  <si>
    <t>Казначейські та міжбанківські операції</t>
  </si>
  <si>
    <t>1002</t>
  </si>
  <si>
    <t>Банкноти та монети в касі відділень банку</t>
  </si>
  <si>
    <t>А</t>
  </si>
  <si>
    <t>1004</t>
  </si>
  <si>
    <t>Банкноти та монети в банкоматах</t>
  </si>
  <si>
    <t>1007</t>
  </si>
  <si>
    <t>Банкноти та монети в дорозі</t>
  </si>
  <si>
    <t>Усього по 100 групi</t>
  </si>
  <si>
    <t>Банкноти та монети</t>
  </si>
  <si>
    <t>Усього по 10 розділу</t>
  </si>
  <si>
    <t>Готівкові кошти</t>
  </si>
  <si>
    <t>1102</t>
  </si>
  <si>
    <t>Банківські метали у відділенні банку</t>
  </si>
  <si>
    <t>1107</t>
  </si>
  <si>
    <t>Банківські метали в дорозі</t>
  </si>
  <si>
    <t>Усього по 110 групi</t>
  </si>
  <si>
    <t>Банківські метали</t>
  </si>
  <si>
    <t>Усього по 11 розділу</t>
  </si>
  <si>
    <t>1200</t>
  </si>
  <si>
    <t>Кореспондентський рахунок банку в Національному банку України</t>
  </si>
  <si>
    <t>Усього по 120 групi</t>
  </si>
  <si>
    <t>Кошти на вимогу в Національному банку України</t>
  </si>
  <si>
    <t>Усього по 12 розділу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</si>
  <si>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</si>
  <si>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</si>
  <si>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</si>
  <si>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</si>
  <si>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</si>
  <si>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П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</si>
  <si>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</si>
  <si>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</si>
  <si>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</si>
  <si>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</si>
  <si>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Усього по 140 групi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</si>
  <si>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</si>
  <si>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</si>
  <si>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</si>
  <si>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</si>
  <si>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</si>
  <si>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</si>
  <si>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</si>
  <si>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1429</t>
  </si>
  <si>
    <t>Резерв за борговими цінними паперами,що рефінансуються Національним банком України, які обліковуються за амортизованою собівартістю</t>
  </si>
  <si>
    <t>Усього по 142 групi</t>
  </si>
  <si>
    <t>Боргові цiннi папери, що рефінансуються Національним банком України, які обліковуються за амортизованою собівартістю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</si>
  <si>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</si>
  <si>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</si>
  <si>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</si>
  <si>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</si>
  <si>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Усього по 144 групi</t>
  </si>
  <si>
    <t>Усього по 14 розділу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</si>
  <si>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</si>
  <si>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1500</t>
  </si>
  <si>
    <t>Кореспондентські рахунки, що відкриті в інших банках</t>
  </si>
  <si>
    <t>1509</t>
  </si>
  <si>
    <t>Резерв за коштами на вимогу в інших банках</t>
  </si>
  <si>
    <t>Усього по 150 групi</t>
  </si>
  <si>
    <t>Кошти на вимогу в інших банках</t>
  </si>
  <si>
    <t>1521</t>
  </si>
  <si>
    <t>Кредити овернайт, що надані іншим банкам,які обліковуються за амортизованою собівартістю</t>
  </si>
  <si>
    <t>1524</t>
  </si>
  <si>
    <t>інші кредити, що надані іншим банкам, які обліковуються за амортизованою собівартістю</t>
  </si>
  <si>
    <t>1526</t>
  </si>
  <si>
    <t>Неамортизована премія/дисконт за кредитами, що надані іншим банкам, які обліковуються за амортизованою собівартістю</t>
  </si>
  <si>
    <t>1528</t>
  </si>
  <si>
    <t>Нараховані доходи за кредитами, що надані іншим банкам, які обліковуються за амортизованою собівартістю</t>
  </si>
  <si>
    <t>Усього по 152 групi</t>
  </si>
  <si>
    <t>Кредити, що надані іншим банкам, які обліковуються за амортизованою собівартістю</t>
  </si>
  <si>
    <t>Усього по 15 розділу</t>
  </si>
  <si>
    <t>Кошти в інших банках</t>
  </si>
  <si>
    <t>1811</t>
  </si>
  <si>
    <t>Дебіторська заборгованість за операціями з готівкою</t>
  </si>
  <si>
    <t>1819</t>
  </si>
  <si>
    <t>інша дебіторська заборгованість за операціями з банками</t>
  </si>
  <si>
    <t>Усього по 181 групi</t>
  </si>
  <si>
    <t>Дебiторська заборгованiсть за операцiями з банками</t>
  </si>
  <si>
    <t>1832</t>
  </si>
  <si>
    <t>Кошти банків у розрахунках</t>
  </si>
  <si>
    <t>1839</t>
  </si>
  <si>
    <t>Резерви за коштами банків у розрахунках</t>
  </si>
  <si>
    <t>Усього по 183 групi</t>
  </si>
  <si>
    <t>Усього по 18 розділу</t>
  </si>
  <si>
    <t>Усього по 1 класу</t>
  </si>
  <si>
    <t>Клас 2</t>
  </si>
  <si>
    <t>Операції з кліїнтами</t>
  </si>
  <si>
    <t>2060</t>
  </si>
  <si>
    <t>Кошти банків в розрахунках у суб'єктів господарювання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</si>
  <si>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</si>
  <si>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</si>
  <si>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</si>
  <si>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</si>
  <si>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</si>
  <si>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</si>
  <si>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</si>
  <si>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</si>
  <si>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Усього по 206 групi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</si>
  <si>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</si>
  <si>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</si>
  <si>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</si>
  <si>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</si>
  <si>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</si>
  <si>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</si>
  <si>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</si>
  <si>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</si>
  <si>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Усього по 207 групi</t>
  </si>
  <si>
    <t>Фінансовий лізинг (оренда), що наданий суб'єктам господарювання, який обліковуїться за амортизованою собівартістю</t>
  </si>
  <si>
    <t>2083</t>
  </si>
  <si>
    <t>іпотечні кредити, що надані суб'єктам господарювання, які обліковуються за амортизованою собівартістю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</si>
  <si>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</si>
  <si>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</si>
  <si>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</si>
  <si>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</si>
  <si>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</si>
  <si>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</si>
  <si>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Усього по 208 групi</t>
  </si>
  <si>
    <t>Iпотечнi кредити, що наданi суб'єктам господарювання, які обліковуються за амортизованою собівартістю</t>
  </si>
  <si>
    <t>Усього по 20 розділу</t>
  </si>
  <si>
    <t>Кредити, що надані суб'єктам господарювання, які обліковуються за амортизованою собівартістю</t>
  </si>
  <si>
    <t>2203</t>
  </si>
  <si>
    <t>Кредити на поточні потреби, що надані фізичним особам, які обліковуються за амортизованою собівартістю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</si>
  <si>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</si>
  <si>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</si>
  <si>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</si>
  <si>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</si>
  <si>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</si>
  <si>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</si>
  <si>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Усього по 220 групi</t>
  </si>
  <si>
    <t>2233</t>
  </si>
  <si>
    <t>іпотечні кредити, що надані фізичним особам, які обліковуються за амортизованою собівартістю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</si>
  <si>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</si>
  <si>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</si>
  <si>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</si>
  <si>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</si>
  <si>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</si>
  <si>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</si>
  <si>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Усього по 223 групi</t>
  </si>
  <si>
    <t>Iпотечнi кредити, що наданi фiзичним особам, які обліковуються за амортизованою собівартістю</t>
  </si>
  <si>
    <t>Усього по 22 розділу</t>
  </si>
  <si>
    <t>Кредити, що надані фізичним особам, які обліковуються за амортизованою собівартістю</t>
  </si>
  <si>
    <t>2600</t>
  </si>
  <si>
    <t>Кошти на вимогу суб'єктів господарювання</t>
  </si>
  <si>
    <t>2607</t>
  </si>
  <si>
    <t>Нараховані доходи за кредитами овердрафт, що надані суб'єктам господарювання</t>
  </si>
  <si>
    <t>2609</t>
  </si>
  <si>
    <t>Резерв за коштами на вимогу суб'єктів господарювання </t>
  </si>
  <si>
    <t>Усього по 260 групi</t>
  </si>
  <si>
    <t>2620</t>
  </si>
  <si>
    <t>Кошти на вимогу фізичних осіб</t>
  </si>
  <si>
    <t>2621</t>
  </si>
  <si>
    <t>Кошти на вимогу суб’єктів незалежної професійної діяльності</t>
  </si>
  <si>
    <t>2627</t>
  </si>
  <si>
    <t>Нараховані доходи за кредитами овердрафт, що надані фізичним особам</t>
  </si>
  <si>
    <t>2629</t>
  </si>
  <si>
    <t>Резерв за коштами на вимогу фізичних осіб</t>
  </si>
  <si>
    <t>Усього по 262 групi</t>
  </si>
  <si>
    <t>2650</t>
  </si>
  <si>
    <t>Кошти на вимогу небанківських фінансових установ</t>
  </si>
  <si>
    <t>Усього по 265 групi</t>
  </si>
  <si>
    <t>Кошти небанківських фінансових установ</t>
  </si>
  <si>
    <t>Усього по 26 розділу</t>
  </si>
  <si>
    <t>Кошти кліїнтів банку</t>
  </si>
  <si>
    <t>2807</t>
  </si>
  <si>
    <t>Дебіторська заборгованість за операціями з готівкою суб’єктів господарювання, що надають послуги з інкасації</t>
  </si>
  <si>
    <t>2809</t>
  </si>
  <si>
    <t>Інша дебіторська заборгованість за операціями з клієнтами банку</t>
  </si>
  <si>
    <t>Усього по 280 групi</t>
  </si>
  <si>
    <t>Дебіторська заборгованість за операціями з кліїнтами банку</t>
  </si>
  <si>
    <t>Усього по 28 розділу</t>
  </si>
  <si>
    <t>2920</t>
  </si>
  <si>
    <t>Транзитний рахунок за операціями, здійсненими через банкомат</t>
  </si>
  <si>
    <t>2924</t>
  </si>
  <si>
    <t>Транзитний рахунок за операціями, здійсненими з використанням платіжних карток</t>
  </si>
  <si>
    <t>Усього по 292 групi</t>
  </si>
  <si>
    <t>Транзитні рахунки за операціями з кліїнтами банку</t>
  </si>
  <si>
    <t>Усього по 29 розділу</t>
  </si>
  <si>
    <t>Кредиторська заборгованість і транзитні рахунки за операціями з кліїнтами банку</t>
  </si>
  <si>
    <t>Усього по 2 класу</t>
  </si>
  <si>
    <t>Клас 3</t>
  </si>
  <si>
    <t>Операції з цінними паперами та інші активи і зобов'язання</t>
  </si>
  <si>
    <t>3402</t>
  </si>
  <si>
    <t>Запаси в підзвітних осіб</t>
  </si>
  <si>
    <t>3408</t>
  </si>
  <si>
    <t>Необоротні активи, утримувані для продажу</t>
  </si>
  <si>
    <t>3409</t>
  </si>
  <si>
    <t>Майно, що перейшло у власність банку як заставодержателя</t>
  </si>
  <si>
    <t>Усього по 340 групi</t>
  </si>
  <si>
    <t>Запаси та необоротні активи, утримувані для продажу</t>
  </si>
  <si>
    <t>Усього по 34 розділу</t>
  </si>
  <si>
    <t>3500</t>
  </si>
  <si>
    <t>Витрати майбутніх періодів</t>
  </si>
  <si>
    <t>Усього по 350 групi</t>
  </si>
  <si>
    <t>3510</t>
  </si>
  <si>
    <t>Дебіторська заборгованість з придбання активів</t>
  </si>
  <si>
    <t>3519</t>
  </si>
  <si>
    <t>Дебіторська заборгованість за послуги</t>
  </si>
  <si>
    <t>Усього по 351 групi</t>
  </si>
  <si>
    <t>Дебіторська заборгованість за господарською діяльністю банку</t>
  </si>
  <si>
    <t>3520</t>
  </si>
  <si>
    <t>Дебіторська заборгованість за податком на прибуток</t>
  </si>
  <si>
    <t>3522</t>
  </si>
  <si>
    <t>Дебіторська заборгованість за податками та обов'язковими платежами, крім податку на прибуток</t>
  </si>
  <si>
    <t>Усього по 352 групi</t>
  </si>
  <si>
    <t>Розрахунки за податками та обов'язковими платежами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</si>
  <si>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</si>
  <si>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</si>
  <si>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3541</t>
  </si>
  <si>
    <t>Дебіторська заборгованість за розрахунками за цінними паперами для банку</t>
  </si>
  <si>
    <t>3542</t>
  </si>
  <si>
    <t>Дебіторська заборгованість за кредитними операціями</t>
  </si>
  <si>
    <t>3548</t>
  </si>
  <si>
    <t>Дебіторська заборгованість за операціями з іншими фінансовими інструментами</t>
  </si>
  <si>
    <t>Усього по 354 групi</t>
  </si>
  <si>
    <t>Дебіторська заборгованість за операціями банку з фінансовими інструментами</t>
  </si>
  <si>
    <t>3550</t>
  </si>
  <si>
    <t>Аванси працівникам банку на витрати з відрядження</t>
  </si>
  <si>
    <t>3559</t>
  </si>
  <si>
    <t>інша дебіторська заборгованість за розрахунками з працівниками банку та іншими особами</t>
  </si>
  <si>
    <t>Усього по 355 групi</t>
  </si>
  <si>
    <t>Дебiторська заборгованіcть за розрахунками з працiвниками банку</t>
  </si>
  <si>
    <t>3570</t>
  </si>
  <si>
    <t>Нараховані доходи за розрахунково-касове обслуговування </t>
  </si>
  <si>
    <t>3578</t>
  </si>
  <si>
    <t>інші нараховані доходи </t>
  </si>
  <si>
    <t>Усього по 357 групi</t>
  </si>
  <si>
    <t>Iнші нараховані доходи</t>
  </si>
  <si>
    <t>3590</t>
  </si>
  <si>
    <t>Резерви під нефінансову дебіторську заборгованість за операціями банку </t>
  </si>
  <si>
    <t>3599</t>
  </si>
  <si>
    <t>Резерви під фінансову дебіторську заборгованість за операціями банку </t>
  </si>
  <si>
    <t>Усього по 359 групi</t>
  </si>
  <si>
    <t>Резерви пiд дебіторську заборгованiсть за операцiями банку</t>
  </si>
  <si>
    <t>Усього по 35 розділу</t>
  </si>
  <si>
    <t>Iнші активи банку</t>
  </si>
  <si>
    <t>3739</t>
  </si>
  <si>
    <t>Транзитний рахунок за іншими розрахунками</t>
  </si>
  <si>
    <t>Усього по 373 групi</t>
  </si>
  <si>
    <t>Транзитні рахунки</t>
  </si>
  <si>
    <t>Усього по 37 розділу</t>
  </si>
  <si>
    <t>Клiринговi рахунки, суми до з'ясування та транзитні рахунки</t>
  </si>
  <si>
    <t>3800</t>
  </si>
  <si>
    <t>Позиція банку щодо іноземної валюти та банківських металів</t>
  </si>
  <si>
    <t>3801</t>
  </si>
  <si>
    <t>Еквівалент позиції банку щодо іноземної валюти та банківських металів</t>
  </si>
  <si>
    <t>Усього по 380 групi</t>
  </si>
  <si>
    <t>Усього по 38 розділу</t>
  </si>
  <si>
    <t>Усього по 3 класу</t>
  </si>
  <si>
    <t>Клас 4</t>
  </si>
  <si>
    <t>Фінансові та капітальні інвестиції</t>
  </si>
  <si>
    <t>4300</t>
  </si>
  <si>
    <t>Нематеріальні активи</t>
  </si>
  <si>
    <t>4309</t>
  </si>
  <si>
    <t>Накопичена амортизація нематеріальних активів</t>
  </si>
  <si>
    <t>Усього по 430 групi</t>
  </si>
  <si>
    <t>4310</t>
  </si>
  <si>
    <t>Капітальні інвестиції за не введеними в експлуатацію нематеріальними активами</t>
  </si>
  <si>
    <t>Усього по 431 групi</t>
  </si>
  <si>
    <t>Капітальні iнвестицiї в нематеріальні активи</t>
  </si>
  <si>
    <t>Усього по 43 розділу</t>
  </si>
  <si>
    <t>4400</t>
  </si>
  <si>
    <t>Основні засоби</t>
  </si>
  <si>
    <t>4409</t>
  </si>
  <si>
    <t>Знос основних засобів</t>
  </si>
  <si>
    <t>Усього по 440 групi</t>
  </si>
  <si>
    <t>4410</t>
  </si>
  <si>
    <t>інвестиційна нерухомість</t>
  </si>
  <si>
    <t>Усього по 441 групi</t>
  </si>
  <si>
    <t>інвестицiйна нерухомість</t>
  </si>
  <si>
    <t>4430</t>
  </si>
  <si>
    <t>Капітальні інвестиції за незавершеним будівництвом і за не введеними в експлуатацію основними засобами</t>
  </si>
  <si>
    <t>Усього по 443 групi</t>
  </si>
  <si>
    <t>Капітальні iнвестицiї за основними засобами</t>
  </si>
  <si>
    <t>Усього по 44 розділу</t>
  </si>
  <si>
    <t>4500</t>
  </si>
  <si>
    <t>Інші необоротні матеріальні активи</t>
  </si>
  <si>
    <t>4509</t>
  </si>
  <si>
    <t>Знос інших необоротних матеріальних активів</t>
  </si>
  <si>
    <t>Усього по 450 групi</t>
  </si>
  <si>
    <t>Iншi необоротнi матерiальнi активи</t>
  </si>
  <si>
    <t>4530</t>
  </si>
  <si>
    <t>Капітальні інвестиції за необоротними активами, що отримані в лізинг (оренду)</t>
  </si>
  <si>
    <t>Усього по 453 групi</t>
  </si>
  <si>
    <t>Капітальні iнвестицiї за необоротними активами, що отриманi в лiзинг (оренду)</t>
  </si>
  <si>
    <t>Усього по 45 розділу</t>
  </si>
  <si>
    <t>Iнші необоротні матеріальні активи</t>
  </si>
  <si>
    <t>4600</t>
  </si>
  <si>
    <t>Активи з права користування</t>
  </si>
  <si>
    <t>4609</t>
  </si>
  <si>
    <t>Накопичена амортизація активів з права користування</t>
  </si>
  <si>
    <t>Усього по 460 групi</t>
  </si>
  <si>
    <t>Усього по 46 розділу</t>
  </si>
  <si>
    <t>Усього по 4 класу</t>
  </si>
  <si>
    <t>Активи - усього</t>
  </si>
  <si>
    <t>1621</t>
  </si>
  <si>
    <t>Кредити овернайт, що отримані від інших банків, які обліковуються за амортизованою собівартістю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</si>
  <si>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</si>
  <si>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</si>
  <si>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Усього по 162 групi</t>
  </si>
  <si>
    <t>Кредити, що отримані від інших банків, які обліковуються за амортизованою собівартістю</t>
  </si>
  <si>
    <t>Усього по 16 розділу</t>
  </si>
  <si>
    <t>Кошти інших банків</t>
  </si>
  <si>
    <t>1911</t>
  </si>
  <si>
    <t>Кредиторська заборгованість за операціями з готівкою</t>
  </si>
  <si>
    <t>1919</t>
  </si>
  <si>
    <t>інша кредиторська заборгованість за операціями з банками</t>
  </si>
  <si>
    <t>Усього по 191 групi</t>
  </si>
  <si>
    <t>Кредиторська заборгованiсть за операцiями з банками</t>
  </si>
  <si>
    <t>Усього по 19 розділу</t>
  </si>
  <si>
    <t>2560</t>
  </si>
  <si>
    <t>Державні позабюджетні фонди</t>
  </si>
  <si>
    <t>Усього по 256 групi</t>
  </si>
  <si>
    <t>Кошти позабюджетних фондів</t>
  </si>
  <si>
    <t>Усього по 25 розділу</t>
  </si>
  <si>
    <t>Кошти бюджету та позабюджетних фондів України</t>
  </si>
  <si>
    <t>2602</t>
  </si>
  <si>
    <t>Кошти суб'єктів господарювання  за рахунками умовного зберігання (ескроу)</t>
  </si>
  <si>
    <t>2603</t>
  </si>
  <si>
    <t>Розподільчі рахунки суб'єктів господарювання</t>
  </si>
  <si>
    <t>2604</t>
  </si>
  <si>
    <t>Цільові кошти на вимогу суб'єктів господарювання</t>
  </si>
  <si>
    <t>2608</t>
  </si>
  <si>
    <t>Нараховані витрати за коштами на вимогу суб'єктів господарювання</t>
  </si>
  <si>
    <t>2610</t>
  </si>
  <si>
    <t>Строкові вклади (депозити) суб'єктів господарювання </t>
  </si>
  <si>
    <t>2616</t>
  </si>
  <si>
    <t>Неамортизований дисконт/премія за строковими коштами суб'єктів господарювання</t>
  </si>
  <si>
    <t>2618</t>
  </si>
  <si>
    <t>Нараховані витрати за строковими коштами суб'єктів господарювання</t>
  </si>
  <si>
    <t>Усього по 261 групi</t>
  </si>
  <si>
    <t>Строкові кошти суб'єктів господарювання</t>
  </si>
  <si>
    <t>2622</t>
  </si>
  <si>
    <t>Кошти фізичних осіб за рахунками умовного зберігання (ескроу)</t>
  </si>
  <si>
    <t>2624</t>
  </si>
  <si>
    <t>Кошти, що отримані суб’єктами незалежної професійної діяльності</t>
  </si>
  <si>
    <t>2628</t>
  </si>
  <si>
    <t>Нараховані витрати за коштами на вимогу фізичних осіб </t>
  </si>
  <si>
    <t>2630</t>
  </si>
  <si>
    <t>Строкові вклади (депозити) фізичних осіб </t>
  </si>
  <si>
    <t>2636</t>
  </si>
  <si>
    <t>Неамортизований дисконт/премія за строковими коштами фізичних осіб</t>
  </si>
  <si>
    <t>2638</t>
  </si>
  <si>
    <t>Нараховані витрати за строковими коштами фізичних осіб </t>
  </si>
  <si>
    <t>Усього по 263 групi</t>
  </si>
  <si>
    <t>Строкові кошти фізичних осіб</t>
  </si>
  <si>
    <t>2651</t>
  </si>
  <si>
    <t>Строкові вклади (депозити) небанківських фінансових установ</t>
  </si>
  <si>
    <t>2652</t>
  </si>
  <si>
    <t>Кошти небанківських фінансових установ за рахунками умовного зберігання (ескроу)</t>
  </si>
  <si>
    <t>2654</t>
  </si>
  <si>
    <t>Розрахункові рахунки небанківських надавачів фінансових платіжних послуг</t>
  </si>
  <si>
    <t>2656</t>
  </si>
  <si>
    <t>Неамортизований дисконт/премія за строковими коштами небанківських фінансових установ</t>
  </si>
  <si>
    <t>2658</t>
  </si>
  <si>
    <t>Нараховані витрати за коштами небанківських фінансових установ 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</si>
  <si>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</si>
  <si>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</si>
  <si>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2706</t>
  </si>
  <si>
    <t>Неамортизований дисконт/премія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</si>
  <si>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</si>
  <si>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</si>
  <si>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Усього по 270 групi</t>
  </si>
  <si>
    <t>Кредити, що отримані від міжнародних та інших організацій, та відстрочені зобов’язання банку, які обліковуються за амортизованою собівартістю</t>
  </si>
  <si>
    <t>Усього по 27 розділу</t>
  </si>
  <si>
    <t>Кредити, що отримані від міжнародних та інших організацій, та відстрочені зобов’язання банку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</si>
  <si>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</si>
  <si>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</si>
  <si>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2902</t>
  </si>
  <si>
    <t>Кредиторська заборгованість за прийняті платежі</t>
  </si>
  <si>
    <t>2903</t>
  </si>
  <si>
    <t>Кошти клієнтів банку за недіючими рахунками</t>
  </si>
  <si>
    <t>2909</t>
  </si>
  <si>
    <t>Інша кредиторська заборгованість за операціями з клієнтами банку</t>
  </si>
  <si>
    <t>Усього по 290 групi</t>
  </si>
  <si>
    <t>Кредиторська заборгованість за операціями з кліїнтами банку</t>
  </si>
  <si>
    <t>2932</t>
  </si>
  <si>
    <t>Кошти в розрахунках суб’єктів господарювання</t>
  </si>
  <si>
    <t>Усього по 293 групi</t>
  </si>
  <si>
    <t>2942</t>
  </si>
  <si>
    <t>Кошти в розрахунках фізичних осіб</t>
  </si>
  <si>
    <t>Усього по 294 групi</t>
  </si>
  <si>
    <t>2952</t>
  </si>
  <si>
    <t>Кошти в розрахунках небанківських фінансових установ</t>
  </si>
  <si>
    <t>Усього по 295 групi</t>
  </si>
  <si>
    <t>3600</t>
  </si>
  <si>
    <t>Доходи майбутніх періодів</t>
  </si>
  <si>
    <t>Усього по 360 групi</t>
  </si>
  <si>
    <t>3610</t>
  </si>
  <si>
    <t>Кредиторська заборгованість з придбання активів</t>
  </si>
  <si>
    <t>3615</t>
  </si>
  <si>
    <t>Зобов'язання орендаря з лізингу (оренди)</t>
  </si>
  <si>
    <t>3618</t>
  </si>
  <si>
    <t>Нараховані витрати за зобов'язанням орендаря з лізингу (оренди)</t>
  </si>
  <si>
    <t>3619</t>
  </si>
  <si>
    <t>Кредиторська заборгованість за послуги</t>
  </si>
  <si>
    <t>Усього по 361 групi</t>
  </si>
  <si>
    <t>Кредиторська заборгованість за господарською діяльністю банку</t>
  </si>
  <si>
    <t>3620</t>
  </si>
  <si>
    <t>Кредиторська заборгованість за податком на прибуток</t>
  </si>
  <si>
    <t>3622</t>
  </si>
  <si>
    <t>Кредиторська заборгованість за податками та обов'язковими платежами, крім податку на прибуток</t>
  </si>
  <si>
    <t>3623</t>
  </si>
  <si>
    <t>Кредиторська заборгованість за зборами до Фонду гарантування вкладів фізичних осіб</t>
  </si>
  <si>
    <t>Усього по 362 групi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</si>
  <si>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</si>
  <si>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</si>
  <si>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3641</t>
  </si>
  <si>
    <t>Кредиторська заборгованість за розрахунками за цінними паперами для банку</t>
  </si>
  <si>
    <t>3642</t>
  </si>
  <si>
    <t>Кредиторська заборгованість за кредитними операціями</t>
  </si>
  <si>
    <t>3648</t>
  </si>
  <si>
    <t>Кредиторська заборгованість за операціями з іншими фінансовими інструментами</t>
  </si>
  <si>
    <t>Усього по 364 групi</t>
  </si>
  <si>
    <t>Кредиторська заборгованість за операціями банку з фінансовими інструментами</t>
  </si>
  <si>
    <t>3650</t>
  </si>
  <si>
    <t>Заборгованість працівникам банку на відрядження</t>
  </si>
  <si>
    <t>3651</t>
  </si>
  <si>
    <t>Заборгованість працівникам банку на господарські витрати</t>
  </si>
  <si>
    <t>3652</t>
  </si>
  <si>
    <t>Нарахування працівникам банку за заробітною платою</t>
  </si>
  <si>
    <t>3653</t>
  </si>
  <si>
    <t>Утримання з працівників банку на користь третіх осіб</t>
  </si>
  <si>
    <t>3654</t>
  </si>
  <si>
    <t>Нараховані відпускні до сплати</t>
  </si>
  <si>
    <t>3658</t>
  </si>
  <si>
    <t>Забезпечення оплати відпусток</t>
  </si>
  <si>
    <t>Усього по 365 групi</t>
  </si>
  <si>
    <t>Кредиторська заборгованість за розрахунками з працівниками банку</t>
  </si>
  <si>
    <t>3660</t>
  </si>
  <si>
    <t>Субординований борг банку</t>
  </si>
  <si>
    <t>3666</t>
  </si>
  <si>
    <t>Неамортизований дисконт/премія за субординованим боргом</t>
  </si>
  <si>
    <t>3668</t>
  </si>
  <si>
    <t>Нараховані витрати за субординованим боргом </t>
  </si>
  <si>
    <t>Усього по 366 групi</t>
  </si>
  <si>
    <t>3670</t>
  </si>
  <si>
    <t>Нараховані витрати за розрахунково-касове обслуговування</t>
  </si>
  <si>
    <t>3678</t>
  </si>
  <si>
    <t>інші нараховані витрати </t>
  </si>
  <si>
    <t>Усього по 367 групi</t>
  </si>
  <si>
    <t>Iнші нараховані витрати</t>
  </si>
  <si>
    <t>3680</t>
  </si>
  <si>
    <t>Капітальний інструмент з умовами списання/конверсії</t>
  </si>
  <si>
    <t>3686</t>
  </si>
  <si>
    <t>Неамортизований дисконт/премія за капітальним інструментом з умовами списання/конверсії</t>
  </si>
  <si>
    <t>3688</t>
  </si>
  <si>
    <t>Нараховані витрати за капітальним інструментом з умовами списання/конверсії</t>
  </si>
  <si>
    <t>Усього по 368 групi</t>
  </si>
  <si>
    <t>3690</t>
  </si>
  <si>
    <t>Резерви за наданими фінансовими гарантіями</t>
  </si>
  <si>
    <t>Усього по 369 групi</t>
  </si>
  <si>
    <t>Банківські резерви під фінансові та нефінансові зобов'язання</t>
  </si>
  <si>
    <t>Усього по 36 розділу</t>
  </si>
  <si>
    <t>Iнші пасиви банку</t>
  </si>
  <si>
    <t>3720</t>
  </si>
  <si>
    <t>Кредитові суми до з'ясування</t>
  </si>
  <si>
    <t>Усього по 372 групi</t>
  </si>
  <si>
    <t>Зобов'язання - усього</t>
  </si>
  <si>
    <t>Клас 5</t>
  </si>
  <si>
    <t>Капiтал банку</t>
  </si>
  <si>
    <t>5000</t>
  </si>
  <si>
    <t>Статутний капітал банку</t>
  </si>
  <si>
    <t>Усього по 500 групi</t>
  </si>
  <si>
    <t>Статутний капiтал банку</t>
  </si>
  <si>
    <t>5011</t>
  </si>
  <si>
    <t>Операції з акціонерами (власниками)</t>
  </si>
  <si>
    <t>Усього по 501 групi</t>
  </si>
  <si>
    <t>Емiсiйнi рiзницi та додаткові внески</t>
  </si>
  <si>
    <t>5021</t>
  </si>
  <si>
    <t>Резервні фонди</t>
  </si>
  <si>
    <t>Усього по 502 групi</t>
  </si>
  <si>
    <t>Загальнi резерви та фонди банку</t>
  </si>
  <si>
    <t>5030</t>
  </si>
  <si>
    <t>Нерозподілені прибутки минулих років</t>
  </si>
  <si>
    <t>Усього по 503 групi</t>
  </si>
  <si>
    <t>Результати минулих рокiв</t>
  </si>
  <si>
    <t>Усього по 50 розділу</t>
  </si>
  <si>
    <t>Статутний капiтал та iншi фонди банку</t>
  </si>
  <si>
    <t>5999</t>
  </si>
  <si>
    <t>Усього по 599 групi</t>
  </si>
  <si>
    <t>599</t>
  </si>
  <si>
    <t>Усього по 59 розділу</t>
  </si>
  <si>
    <t>59</t>
  </si>
  <si>
    <t>Капітал - усього</t>
  </si>
  <si>
    <t>Пасиви - усього</t>
  </si>
  <si>
    <t>Клас 6</t>
  </si>
  <si>
    <t>Доходи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</si>
  <si>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</si>
  <si>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</si>
  <si>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</si>
  <si>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</si>
  <si>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</si>
  <si>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</si>
  <si>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Усього по 601 групi</t>
  </si>
  <si>
    <t>Процентнi доходи за коштами, що розмiщенi в iнших банках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</si>
  <si>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</si>
  <si>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</si>
  <si>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</si>
  <si>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</si>
  <si>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</si>
  <si>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</si>
  <si>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</si>
  <si>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</si>
  <si>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Усього по 602 групi</t>
  </si>
  <si>
    <t>Процентнi доходи за кредитами, що наданi суб'єктам господарювання, які обліковуються за амортизованою собівартістю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</si>
  <si>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</si>
  <si>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</si>
  <si>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</si>
  <si>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</si>
  <si>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</si>
  <si>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</si>
  <si>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Усього по 605 групi</t>
  </si>
  <si>
    <t>Процентні доходи за кредитами, що надані фізичним особам, які обліковуються за амортизованою собівартістю</t>
  </si>
  <si>
    <t>Усього по 60 розділу</t>
  </si>
  <si>
    <t>Процентнi доходи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</si>
  <si>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</si>
  <si>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</si>
  <si>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</si>
  <si>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</si>
  <si>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</si>
  <si>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</si>
  <si>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Усього по 612 групi</t>
  </si>
  <si>
    <t>Процентні доходи за операціями з цінними паперами</t>
  </si>
  <si>
    <t>6141</t>
  </si>
  <si>
    <t>інші процентні доходи</t>
  </si>
  <si>
    <t>Усього по 614 групi</t>
  </si>
  <si>
    <t>Усього по 61 розділу</t>
  </si>
  <si>
    <t>Процентні доходи</t>
  </si>
  <si>
    <t>6204</t>
  </si>
  <si>
    <t>Результат від переоцінки іноземної валюти та банківських металів</t>
  </si>
  <si>
    <t>Усього по 620 групi</t>
  </si>
  <si>
    <t>Результат вiд переоцінки</t>
  </si>
  <si>
    <t>6214</t>
  </si>
  <si>
    <t>Результат від операцій купівлі-продажу іноземної валюти та банківських металів</t>
  </si>
  <si>
    <t>6218</t>
  </si>
  <si>
    <t>Результат від операцій купівлі-продажу валютних своп-контрактів</t>
  </si>
  <si>
    <t>Усього по 621 групi</t>
  </si>
  <si>
    <t>Результат від операцій купівлі-продажу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</si>
  <si>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</si>
  <si>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</si>
  <si>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Усього по 622 групi</t>
  </si>
  <si>
    <t>Результат від операцій з фінансовими активами та фінансовими зобов'язаннями</t>
  </si>
  <si>
    <t>Усього по 62 розділу</t>
  </si>
  <si>
    <t>Результат вiд переоцінки та від операцiй купівлі-продажу</t>
  </si>
  <si>
    <t>6350</t>
  </si>
  <si>
    <t>Дохід від припинення визнання фінансових зобов'язань</t>
  </si>
  <si>
    <t>Усього по 635 групi</t>
  </si>
  <si>
    <t>6360</t>
  </si>
  <si>
    <t>Дохід від модифікації лізингу (оренди)</t>
  </si>
  <si>
    <t>Усього по 636 групi</t>
  </si>
  <si>
    <t>6395</t>
  </si>
  <si>
    <t>Дохід від лізингу (оренди)</t>
  </si>
  <si>
    <t>6396</t>
  </si>
  <si>
    <t>Дохід від наданих консультаційних послуг фінансового характеру </t>
  </si>
  <si>
    <t>6397</t>
  </si>
  <si>
    <t>Штрафи, пені, що отримані банком</t>
  </si>
  <si>
    <t>6399</t>
  </si>
  <si>
    <t>Інші операційні доходи</t>
  </si>
  <si>
    <t>Усього по 639 групi</t>
  </si>
  <si>
    <t>Iншi операцiйнi доходи</t>
  </si>
  <si>
    <t>Усього по 63 розділу</t>
  </si>
  <si>
    <t>6499</t>
  </si>
  <si>
    <t>Інші доходи</t>
  </si>
  <si>
    <t>Усього по 649 групi</t>
  </si>
  <si>
    <t>Iншi доходи</t>
  </si>
  <si>
    <t>Усього по 64 розділу</t>
  </si>
  <si>
    <t>6500</t>
  </si>
  <si>
    <t>Комісійні доходи від розрахунково-касового обслуговування банків</t>
  </si>
  <si>
    <t>Усього по 650 групi</t>
  </si>
  <si>
    <t>Комісійні доходи за операціями з банками</t>
  </si>
  <si>
    <t>6510</t>
  </si>
  <si>
    <t>Комісійні доходи від розрахунково-касового обслуговування клієнтів</t>
  </si>
  <si>
    <t>6511</t>
  </si>
  <si>
    <t>Комісійні доходи від кредитного обслуговування клієнтів</t>
  </si>
  <si>
    <t>6513</t>
  </si>
  <si>
    <t>Комісійні доходи за операціями з цінними паперами для клієнтів</t>
  </si>
  <si>
    <t>6514</t>
  </si>
  <si>
    <t>Комісійні доходи за операціями на валютному ринку та ринку банківських металів для клієнтів</t>
  </si>
  <si>
    <t>6518</t>
  </si>
  <si>
    <t>Комісійні доходи за позабалансовими операціями з клієнтами</t>
  </si>
  <si>
    <t>6519</t>
  </si>
  <si>
    <t>інші комісійні доходи за операціями з клієнтами</t>
  </si>
  <si>
    <t>Усього по 651 групi</t>
  </si>
  <si>
    <t>Комісійні доходи за операціями з кліїнтами</t>
  </si>
  <si>
    <t>Усього по 65 розділу</t>
  </si>
  <si>
    <t>Комісійні доходи</t>
  </si>
  <si>
    <t>6712</t>
  </si>
  <si>
    <t>Повернення раніше списаної безнадійної заборгованості за кредитами, що надані клієнтам</t>
  </si>
  <si>
    <t>6717</t>
  </si>
  <si>
    <t>Повернення раніше списаної безнадійної фінансової дебіторської заборгованості банку</t>
  </si>
  <si>
    <t>Усього по 671 групi</t>
  </si>
  <si>
    <t>Повернення списаних активiв</t>
  </si>
  <si>
    <t>Усього по 67 розділу</t>
  </si>
  <si>
    <t>Доходи - усього</t>
  </si>
  <si>
    <t>Клас 7</t>
  </si>
  <si>
    <t>Витрати</t>
  </si>
  <si>
    <t>7014</t>
  </si>
  <si>
    <t>Процентні витрати за кредитами овернайт, що отримані від інших банків</t>
  </si>
  <si>
    <t>7015</t>
  </si>
  <si>
    <t>Процентні витрати за кредитами, що отримані від інших банків за операціями репо</t>
  </si>
  <si>
    <t>Усього по 701 групi</t>
  </si>
  <si>
    <t>Процентнi витрати за коштами, що отриманi вiд iнших банкiв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</si>
  <si>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</si>
  <si>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</si>
  <si>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</si>
  <si>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</si>
  <si>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7028</t>
  </si>
  <si>
    <t>Процентні витрати за орендним зобов'язанням орендаря </t>
  </si>
  <si>
    <t>Усього по 702 групi</t>
  </si>
  <si>
    <t>Процентнi витрати за операцiями iз суб'єктами господарювання, які обліковуються за амортизованою собівартістю</t>
  </si>
  <si>
    <t>7040</t>
  </si>
  <si>
    <t>Процентні витрати за коштами на вимогу фізичних осіб</t>
  </si>
  <si>
    <t>7041</t>
  </si>
  <si>
    <t>Процентні витрати за строковими коштами фізичних осіб</t>
  </si>
  <si>
    <t>7048</t>
  </si>
  <si>
    <t>Процентні витрати за орендним зобов’язанням орендаря перед фізичними особами</t>
  </si>
  <si>
    <t>Усього по 704 групi</t>
  </si>
  <si>
    <t>Процентнi витрати за операцiями з фiзичними особами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</si>
  <si>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</si>
  <si>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</si>
  <si>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Усього по 706 групi</t>
  </si>
  <si>
    <t>7070</t>
  </si>
  <si>
    <t>Процентні витрати за коштами на вимогу небанківських фінансових установ</t>
  </si>
  <si>
    <t>7071</t>
  </si>
  <si>
    <t>Процентні витрати за строковими коштами небанківських фінансових установ</t>
  </si>
  <si>
    <t>Усього по 707 групi</t>
  </si>
  <si>
    <t>Процентнi витрати за операцiями з небанківськими фінансовими установами</t>
  </si>
  <si>
    <t>Усього по 70 розділу</t>
  </si>
  <si>
    <t>Процентнi витрати</t>
  </si>
  <si>
    <t>7140</t>
  </si>
  <si>
    <t>Процентні витрати за субординованим боргом</t>
  </si>
  <si>
    <t>7141</t>
  </si>
  <si>
    <t>інші процентні витрати</t>
  </si>
  <si>
    <t>7142</t>
  </si>
  <si>
    <t>Процентні витрати за капітальним інструментом з умовами списання/конверсії</t>
  </si>
  <si>
    <t>Усього по 714 групi</t>
  </si>
  <si>
    <t>Усього по 71 розділу</t>
  </si>
  <si>
    <t>7300</t>
  </si>
  <si>
    <t>Витрати на СЕП</t>
  </si>
  <si>
    <t>7301</t>
  </si>
  <si>
    <t>Витрати на інші системи банківського зв'язку</t>
  </si>
  <si>
    <t>Усього по 730 групi</t>
  </si>
  <si>
    <t>Витрати на телекомунікації</t>
  </si>
  <si>
    <t>7360</t>
  </si>
  <si>
    <t>Витрати від модифікації лізингу (оренди)</t>
  </si>
  <si>
    <t>Усього по 736 групi</t>
  </si>
  <si>
    <t>7390</t>
  </si>
  <si>
    <t>Витрати під час первісного визнання фінансових активів за вартістю, вищою/нижчою, ніж справедлива</t>
  </si>
  <si>
    <t>7391</t>
  </si>
  <si>
    <t>Витрати на інкасацію та перевезення цінностей</t>
  </si>
  <si>
    <t>7392</t>
  </si>
  <si>
    <t>Витрати на аудит</t>
  </si>
  <si>
    <t>7395</t>
  </si>
  <si>
    <t>Витрати на лізинг (оренду)</t>
  </si>
  <si>
    <t>7396</t>
  </si>
  <si>
    <t>Витрати за отриманими консультаційними послугами фінансового характеру</t>
  </si>
  <si>
    <t>7397</t>
  </si>
  <si>
    <t>Штрафи, пені, що сплачені банком</t>
  </si>
  <si>
    <t>7399</t>
  </si>
  <si>
    <t>Інші операційні витрати</t>
  </si>
  <si>
    <t>Усього по 739 групi</t>
  </si>
  <si>
    <t>Iншi операцiйнi витрати</t>
  </si>
  <si>
    <t>Усього по 73 розділу</t>
  </si>
  <si>
    <t>7400</t>
  </si>
  <si>
    <t>Основна і додаткова заробітна плата</t>
  </si>
  <si>
    <t>7401</t>
  </si>
  <si>
    <t>Їдиний внесок на загальнообов'язкове державне соціальне страхування</t>
  </si>
  <si>
    <t>7403</t>
  </si>
  <si>
    <t>Матеріальна допомога та інші соціальні виплати</t>
  </si>
  <si>
    <t>7409</t>
  </si>
  <si>
    <t>Інші витрати на утримання персоналу</t>
  </si>
  <si>
    <t>Усього по 740 групi</t>
  </si>
  <si>
    <t>Витрати на утримання персоналу</t>
  </si>
  <si>
    <t>7410</t>
  </si>
  <si>
    <t>Податок на додану вартість</t>
  </si>
  <si>
    <t>7411</t>
  </si>
  <si>
    <t>Податок на землю</t>
  </si>
  <si>
    <t>7418</t>
  </si>
  <si>
    <t>Відрахування до Фонду гарантування вкладів фізичних осіб</t>
  </si>
  <si>
    <t>7419</t>
  </si>
  <si>
    <t>Сплата інших податків та обов'язкових платежів, крім податку на прибуток</t>
  </si>
  <si>
    <t>Усього по 741 групi</t>
  </si>
  <si>
    <t>Сплата податкiв та iнших обов'язкових платежiв, крiм податку на прибуток</t>
  </si>
  <si>
    <t>7420</t>
  </si>
  <si>
    <t>Витрати на утримання власних основних засобів і нематеріальних активів</t>
  </si>
  <si>
    <t>7421</t>
  </si>
  <si>
    <t>Витрати на утримання необоротних активів, що отримані в лізинг (оренду)</t>
  </si>
  <si>
    <t>7423</t>
  </si>
  <si>
    <t>Амортизація</t>
  </si>
  <si>
    <t>7424</t>
  </si>
  <si>
    <t>Амортизація активів з права користування</t>
  </si>
  <si>
    <t>Усього по 742 групi</t>
  </si>
  <si>
    <t>Витрати на утримання основних засобiв i нематерiальних активiв</t>
  </si>
  <si>
    <t>7430</t>
  </si>
  <si>
    <t>Витрати на комунальні послуги</t>
  </si>
  <si>
    <t>7431</t>
  </si>
  <si>
    <t>Господарські витрати</t>
  </si>
  <si>
    <t>7432</t>
  </si>
  <si>
    <t>Витрати на охорону</t>
  </si>
  <si>
    <t>7433</t>
  </si>
  <si>
    <t>Інші експлуатаційні витрати</t>
  </si>
  <si>
    <t>Усього по 743 групi</t>
  </si>
  <si>
    <t>Iншi експлуатацiйнi та господарські витрати</t>
  </si>
  <si>
    <t>7450</t>
  </si>
  <si>
    <t>Поштово-телефонні витрати</t>
  </si>
  <si>
    <t>7452</t>
  </si>
  <si>
    <t>Витрати на відрядження</t>
  </si>
  <si>
    <t>7455</t>
  </si>
  <si>
    <t>Витрати на маркетинг і рекламу </t>
  </si>
  <si>
    <t>7456</t>
  </si>
  <si>
    <t>Спонсорство та доброчинність</t>
  </si>
  <si>
    <t>7457</t>
  </si>
  <si>
    <t>Інші адміністративні витрати</t>
  </si>
  <si>
    <t>Усього по 745 групi</t>
  </si>
  <si>
    <t>Iнші адміністративні витрати</t>
  </si>
  <si>
    <t>7499</t>
  </si>
  <si>
    <t>Інші витрати</t>
  </si>
  <si>
    <t>Усього по 749 групi</t>
  </si>
  <si>
    <t>Iнші витрати</t>
  </si>
  <si>
    <t>Усього по 74 розділу</t>
  </si>
  <si>
    <t>Загальні адміністративні витрати</t>
  </si>
  <si>
    <t>7500</t>
  </si>
  <si>
    <t>Комісійні витрати на розрахунково-касове обслуговування</t>
  </si>
  <si>
    <t>7508</t>
  </si>
  <si>
    <t>Комісійні витрати за позабалансовими операціями</t>
  </si>
  <si>
    <t>7509</t>
  </si>
  <si>
    <t>інші комісійні витрати</t>
  </si>
  <si>
    <t>Усього по 750 групi</t>
  </si>
  <si>
    <t>Комісійні витрати</t>
  </si>
  <si>
    <t>Усього по 75 розділу</t>
  </si>
  <si>
    <t>7701</t>
  </si>
  <si>
    <t>Відрахування в резерви під заборгованість інших банків</t>
  </si>
  <si>
    <t>7702</t>
  </si>
  <si>
    <t>Відрахування в резерви під заборгованість за наданими кредитами клієнтам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</si>
  <si>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</si>
  <si>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</si>
  <si>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7705</t>
  </si>
  <si>
    <t>Відрахування в резерви за нефінансовою дебіторською заборгованістю банку</t>
  </si>
  <si>
    <t>7706</t>
  </si>
  <si>
    <t>Відрахування в банківські резерви на покриття ризиків і втрат</t>
  </si>
  <si>
    <t>7707</t>
  </si>
  <si>
    <t>Відрахування в резерви за фінансовою дебіторською заборгованістю банку</t>
  </si>
  <si>
    <t>Усього по 770 групi</t>
  </si>
  <si>
    <t>Вiдрахування в резерви</t>
  </si>
  <si>
    <t>Усього по 77 розділу</t>
  </si>
  <si>
    <t>7900</t>
  </si>
  <si>
    <t>Податок на прибуток</t>
  </si>
  <si>
    <t>Усього по 790 групi</t>
  </si>
  <si>
    <t>Усього по 79 розділу</t>
  </si>
  <si>
    <t>Витрати - усього</t>
  </si>
  <si>
    <t>Результат поточного року</t>
  </si>
  <si>
    <t>Клас 9</t>
  </si>
  <si>
    <t>Позабалансовi рахунки</t>
  </si>
  <si>
    <t>9000</t>
  </si>
  <si>
    <t>Надані гарантії</t>
  </si>
  <si>
    <t>Усього по 900 групi</t>
  </si>
  <si>
    <t>Надані гарантії, поручительства, акредитиви та акцепти</t>
  </si>
  <si>
    <t>Усього по 90 розділу</t>
  </si>
  <si>
    <t>Зобов'язання і вимоги за всіма видами гарантій та акредитивів</t>
  </si>
  <si>
    <t>9129</t>
  </si>
  <si>
    <t>Інші зобов'язання з кредитування, що надані клієнтам</t>
  </si>
  <si>
    <t>Усього по 912 групi</t>
  </si>
  <si>
    <t>Зобов'язання з кредитування, що наданi клiїнтам</t>
  </si>
  <si>
    <t>Усього по 91 розділу</t>
  </si>
  <si>
    <t>Зобов'язання з кредитування, що наданi та отриманi</t>
  </si>
  <si>
    <t>9200</t>
  </si>
  <si>
    <t>Валюта та банківські метали до отримання за операціями спот</t>
  </si>
  <si>
    <t>Усього по 920 групi</t>
  </si>
  <si>
    <t>Валюта та банківські метали до отримання</t>
  </si>
  <si>
    <t>Усього по 92 розділу</t>
  </si>
  <si>
    <t>Зобов'язання і вимоги за операцiями з валютою та банкiвськими металами</t>
  </si>
  <si>
    <t>9500</t>
  </si>
  <si>
    <t>Отримана застава</t>
  </si>
  <si>
    <t>Усього по 950 групi</t>
  </si>
  <si>
    <t>9520</t>
  </si>
  <si>
    <t>Земельні ділянки</t>
  </si>
  <si>
    <t>9521</t>
  </si>
  <si>
    <t>Нерухоме майно житлового призначення</t>
  </si>
  <si>
    <t>9523</t>
  </si>
  <si>
    <t>Інші об'єкти нерухомого майна</t>
  </si>
  <si>
    <t>Усього по 952 групi</t>
  </si>
  <si>
    <t>Iпотека</t>
  </si>
  <si>
    <t>Усього по 95 розділу</t>
  </si>
  <si>
    <t>Iншi зобов'язання i вимоги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</si>
  <si>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</si>
  <si>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</si>
  <si>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Усього по 960 групi</t>
  </si>
  <si>
    <t>Hе сплаченi в строк доходи</t>
  </si>
  <si>
    <t>9610</t>
  </si>
  <si>
    <t>Списана у збиток заборгованість за коштами на кореспондентських рахунках</t>
  </si>
  <si>
    <t>9611</t>
  </si>
  <si>
    <t>Списана у збиток заборгованість за кредитними операціями</t>
  </si>
  <si>
    <t>9615</t>
  </si>
  <si>
    <t>Списана у збиток дебіторська заборгованість</t>
  </si>
  <si>
    <t>9617</t>
  </si>
  <si>
    <t>Списана у збиток заборгованість банків за іншими активами</t>
  </si>
  <si>
    <t>9618</t>
  </si>
  <si>
    <t>Списана у збиток заборгованість клієнтів за іншими активами</t>
  </si>
  <si>
    <t>Усього по 961 групi</t>
  </si>
  <si>
    <t>Списана у збиток заборгованість за активами</t>
  </si>
  <si>
    <t>Усього по 96 розділу</t>
  </si>
  <si>
    <t>Списана заборгованiсть та кошти до повернення</t>
  </si>
  <si>
    <t>9802</t>
  </si>
  <si>
    <t>Акредитиви до виконання</t>
  </si>
  <si>
    <t>9809</t>
  </si>
  <si>
    <t>Інші документи за розрахунковими операціями клієнтів</t>
  </si>
  <si>
    <t>Усього по 980 групi</t>
  </si>
  <si>
    <t>Документи за розрахунковими операціями</t>
  </si>
  <si>
    <t>Документи за розрахунковими операцiями</t>
  </si>
  <si>
    <t>9811</t>
  </si>
  <si>
    <t>Отримані дозволи на випуск цінних паперів</t>
  </si>
  <si>
    <t>9819</t>
  </si>
  <si>
    <t>Інші цінності і документи</t>
  </si>
  <si>
    <t>Усього по 981 групi</t>
  </si>
  <si>
    <t>Iншi цiнностi i документи</t>
  </si>
  <si>
    <t>9820</t>
  </si>
  <si>
    <t>Бланки цінних паперів</t>
  </si>
  <si>
    <t>9821</t>
  </si>
  <si>
    <t>Бланки суворого обліку</t>
  </si>
  <si>
    <t>Усього по 982 групi</t>
  </si>
  <si>
    <t>Бланки цiнних паперiв та бланки суворого обліку</t>
  </si>
  <si>
    <t>9831</t>
  </si>
  <si>
    <t>Документи і цінності, відправлені на інкасо</t>
  </si>
  <si>
    <t>Усього по 983 групi</t>
  </si>
  <si>
    <t>Документи i цiнностi, прийнятi та вiдправленi на iнкасо</t>
  </si>
  <si>
    <t>9860</t>
  </si>
  <si>
    <t>Кредити, що перебувають на обслуговуванні в банку</t>
  </si>
  <si>
    <t>9861</t>
  </si>
  <si>
    <t>Процентні доходи за кредитами, що перебувають на обслуговуванні в банку</t>
  </si>
  <si>
    <t>Усього по 986 групi</t>
  </si>
  <si>
    <t>Операцiї з обслуговування кредитiв</t>
  </si>
  <si>
    <t>9891</t>
  </si>
  <si>
    <t>Бланки цінних паперів в дорозі</t>
  </si>
  <si>
    <t>9892</t>
  </si>
  <si>
    <t>Бланки суворого обліку в підзвіті</t>
  </si>
  <si>
    <t>9893</t>
  </si>
  <si>
    <t>Бланки суворого обліку в дорозі</t>
  </si>
  <si>
    <t>9898</t>
  </si>
  <si>
    <t>Інші цінності та документи в підзвіті</t>
  </si>
  <si>
    <t>9899</t>
  </si>
  <si>
    <t>Інші цінності та документи в дорозі</t>
  </si>
  <si>
    <t>Усього по 989 групi</t>
  </si>
  <si>
    <t>Документи та цiнностi в пiдзвiтi та в дорозi</t>
  </si>
  <si>
    <t>Усього по 98 розділу</t>
  </si>
  <si>
    <t>Облiк інших цiнностей та документiв</t>
  </si>
  <si>
    <t>Позабалансові 90-98A</t>
  </si>
  <si>
    <t>9031</t>
  </si>
  <si>
    <t>Отримані гарантії</t>
  </si>
  <si>
    <t>Усього по 903 групi</t>
  </si>
  <si>
    <t>Отримані гарантiї</t>
  </si>
  <si>
    <t>9210</t>
  </si>
  <si>
    <t>Валюта та банківські метали до відправлення за операціями спот</t>
  </si>
  <si>
    <t>Усього по 921 групi</t>
  </si>
  <si>
    <t>Валюта та банківські метали до вiдправлення</t>
  </si>
  <si>
    <t>9510</t>
  </si>
  <si>
    <t>Надана застава</t>
  </si>
  <si>
    <t>Усього по 951 групi</t>
  </si>
  <si>
    <t>Hадана застава</t>
  </si>
  <si>
    <t>Позабалансові 90-98П</t>
  </si>
  <si>
    <t>9900</t>
  </si>
  <si>
    <t>Контррахунки для рахунків розділів 90-95</t>
  </si>
  <si>
    <t>Усього по 990 групi</t>
  </si>
  <si>
    <t>Контррахунки для рахункiв роздiлiв 90-95</t>
  </si>
  <si>
    <t>9910</t>
  </si>
  <si>
    <t>Контррахунки для рахунків розділів 96-98</t>
  </si>
  <si>
    <t>Усього по 991 групi</t>
  </si>
  <si>
    <t>Контррахунки для рахункiв роздiлiв 96-98</t>
  </si>
  <si>
    <t>9920</t>
  </si>
  <si>
    <t>Позабалансова позиція банку за іноземною валютою та банківськими металами</t>
  </si>
  <si>
    <t>Усього по 992 групi</t>
  </si>
  <si>
    <t>Позабалансова позицiя банку за iноземною валютою та банкiвськими металами</t>
  </si>
  <si>
    <t>Усього по 99 розділу</t>
  </si>
  <si>
    <t>Контррахунки та позабалансова позиція банку</t>
  </si>
  <si>
    <t>Позабалансові контррахунки А</t>
  </si>
  <si>
    <t>Позабалансові контррахунки П</t>
  </si>
  <si>
    <t>Позабалансові активи</t>
  </si>
  <si>
    <t>Позабалансові пасиви</t>
  </si>
  <si>
    <t>CLSInSimple:</t>
  </si>
  <si>
    <t>CLSLocation: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</si>
</sst>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1" applyFont="1" applyAlignment="1"/>
    <xf numFmtId="0" fontId="2" fillId="0" borderId="0" xfId="1" applyFont="1" applyAlignment="1">
      <alignment horizontal="right"/>
    </xf>
    <xf numFmtId="0" fontId="2" fillId="0" borderId="0" xfId="1" applyFont="1" applyBorder="1" applyAlignment="1"/>
    <xf numFmtId="0" fontId="4" fillId="0" borderId="0" xfId="1" applyFont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0" applyFont="1"/>
    <xf numFmtId="14" fontId="6" fillId="0" borderId="2" xfId="0" applyNumberFormat="1" applyFont="1" applyBorder="1" applyAlignment="1"/>
    <xf numFmtId="0" fontId="5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9" fillId="0" borderId="0" xfId="1" applyFont="1"/>
    <xf numFmtId="0" fontId="2" fillId="0" borderId="0" xfId="1" applyFont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quotePrefix="1"/>
    <xf numFmtId="14" fontId="0" fillId="0" borderId="0" xfId="0" applyNumberFormat="1"/>
  </cellXfs>
  <cellStyles count="2">
    <cellStyle name="Звичайний" xfId="0" builtinId="0"/>
    <cellStyle name="Обычный 2" xfId="1" xr:uid="{00000000-0005-0000-0000-000001000000}"/>
  </cellStyles>
  <dxfs count="1">
    <dxf>
      <numFmt numFmtId="164" formatCode="#,##0,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5EBD-0139-438C-B79F-8EBEA95D6210}">
  <dimension ref="A1:O6"/>
  <sheetViews>
    <sheetView workbookViewId="0"/>
  </sheetViews>
  <sheetFormatPr defaultRowHeight="14.4" x14ac:dyDescent="0.3"/>
  <sheetData>
    <row r="1" spans="1:15" x14ac:dyDescent="0.3">
      <c r="A1" s="45" t="s">
        <v>21</v>
      </c>
    </row>
    <row r="4" spans="1:15" x14ac:dyDescent="0.3">
      <c r="A4" t="s">
        <v>22</v>
      </c>
      <c r="B4" s="45" t="s">
        <v>23</v>
      </c>
      <c r="C4" s="45" t="s">
        <v>24</v>
      </c>
      <c r="D4" s="45" t="s">
        <v>25</v>
      </c>
      <c r="E4" s="46">
        <v>46204</v>
      </c>
      <c r="F4" s="45" t="s">
        <v>26</v>
      </c>
      <c r="G4" s="45" t="s">
        <v>27</v>
      </c>
      <c r="H4" s="45" t="s">
        <v>28</v>
      </c>
      <c r="K4">
        <v>0</v>
      </c>
      <c r="L4">
        <v>2</v>
      </c>
      <c r="M4" s="45" t="s">
        <v>29</v>
      </c>
      <c r="N4" s="45" t="s">
        <v>30</v>
      </c>
      <c r="O4" s="46">
        <v>46216</v>
      </c>
    </row>
    <row r="5" spans="1:15" x14ac:dyDescent="0.3">
      <c r="A5" t="s">
        <v>908</v>
      </c>
      <c r="B5">
        <v>411</v>
      </c>
      <c r="C5" s="46">
        <v>46203</v>
      </c>
      <c r="D5">
        <v>380526</v>
      </c>
      <c r="E5">
        <v>1</v>
      </c>
      <c r="F5">
        <v>1</v>
      </c>
      <c r="G5">
        <v>141133000000</v>
      </c>
    </row>
    <row r="6" spans="1:15" x14ac:dyDescent="0.3">
      <c r="A6" t="s">
        <v>909</v>
      </c>
      <c r="B6" s="46">
        <v>46216</v>
      </c>
      <c r="C6">
        <v>0</v>
      </c>
      <c r="D6">
        <v>1</v>
      </c>
      <c r="E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0"/>
  <sheetViews>
    <sheetView tabSelected="1" topLeftCell="E1" workbookViewId="0">
      <selection activeCell="E20" sqref="E20:Q549"/>
    </sheetView>
  </sheetViews>
  <sheetFormatPr defaultColWidth="9.109375" defaultRowHeight="13.8" x14ac:dyDescent="0.3"/>
  <cols>
    <col min="1" max="1" width="2.6640625" style="2" customWidth="1"/>
    <col min="2" max="2" width="4.6640625" style="2" hidden="1" customWidth="1"/>
    <col min="3" max="4" width="2.6640625" style="2" hidden="1" customWidth="1"/>
    <col min="5" max="5" width="4.44140625" style="2" customWidth="1"/>
    <col min="6" max="7" width="21" style="2" customWidth="1"/>
    <col min="8" max="8" width="6.6640625" style="2" customWidth="1"/>
    <col min="9" max="17" width="15.6640625" style="2" customWidth="1"/>
    <col min="18" max="16384" width="9.109375" style="2"/>
  </cols>
  <sheetData>
    <row r="1" spans="1:29" x14ac:dyDescent="0.3">
      <c r="A1" s="1"/>
      <c r="B1" s="1" t="s">
        <v>1</v>
      </c>
      <c r="C1" s="1">
        <f>_xlfn.SINGLE(ClDSOutBlOption_ReportDate)</f>
        <v>46204</v>
      </c>
      <c r="D1" s="1" t="str">
        <f>MID("00",1,2-LEN(DAY(C1)))&amp;DAY(C1)&amp;"."&amp;MID("00",1,2-LEN(MONTH(C1)))&amp;MONTH(C1)&amp;"."&amp;YEAR(C1)</f>
        <v>01.07.2026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3">
      <c r="A2" s="24"/>
      <c r="B2" s="1"/>
      <c r="C2" s="1">
        <f>_xlfn.SINGLE(ClDSOutBlOption_IdUom)</f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5" t="s">
        <v>2</v>
      </c>
      <c r="Q2" s="25"/>
      <c r="R2" s="1"/>
      <c r="S2" s="3"/>
      <c r="T2" s="3"/>
      <c r="U2" s="3"/>
      <c r="V2" s="1"/>
      <c r="W2" s="1"/>
      <c r="X2" s="1"/>
      <c r="Y2" s="1"/>
      <c r="Z2" s="1"/>
      <c r="AA2" s="1"/>
      <c r="AB2" s="1"/>
      <c r="AC2" s="1"/>
    </row>
    <row r="3" spans="1:29" x14ac:dyDescent="0.3">
      <c r="A3" s="1"/>
      <c r="B3" s="1"/>
      <c r="C3" s="1"/>
      <c r="D3" s="1"/>
      <c r="E3" s="1"/>
      <c r="F3" s="1"/>
      <c r="G3" s="1"/>
      <c r="H3" s="1"/>
      <c r="I3" s="1"/>
      <c r="J3" s="40" t="s">
        <v>3</v>
      </c>
      <c r="K3" s="40"/>
      <c r="L3" s="40"/>
      <c r="M3" s="3"/>
      <c r="N3" s="1"/>
      <c r="O3" s="1"/>
      <c r="P3" s="25" t="s">
        <v>4</v>
      </c>
      <c r="Q3" s="25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3">
      <c r="A4" s="1"/>
      <c r="B4" s="1"/>
      <c r="C4" s="1"/>
      <c r="D4" s="1"/>
      <c r="E4" s="1"/>
      <c r="F4" s="1"/>
      <c r="G4" s="1"/>
      <c r="H4" s="1"/>
      <c r="I4" s="3"/>
      <c r="J4" s="40"/>
      <c r="K4" s="40"/>
      <c r="L4" s="40"/>
      <c r="M4" s="3"/>
      <c r="N4" s="1"/>
      <c r="O4" s="1"/>
      <c r="P4" s="25" t="s">
        <v>5</v>
      </c>
      <c r="Q4" s="2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3">
      <c r="A5" s="1"/>
      <c r="B5" s="1"/>
      <c r="C5" s="1"/>
      <c r="D5" s="1"/>
      <c r="E5" s="1"/>
      <c r="F5" s="1"/>
      <c r="G5" s="1"/>
      <c r="H5" s="1"/>
      <c r="I5" s="1"/>
      <c r="J5" s="40" t="str">
        <f>"станом на " &amp;D1</f>
        <v>станом на 01.07.2026</v>
      </c>
      <c r="K5" s="40"/>
      <c r="L5" s="40"/>
      <c r="M5" s="3"/>
      <c r="N5" s="1"/>
      <c r="O5" s="1"/>
      <c r="P5" s="25" t="s">
        <v>6</v>
      </c>
      <c r="Q5" s="2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4"/>
      <c r="Q6" s="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3">
      <c r="A7" s="1"/>
      <c r="B7" s="1"/>
      <c r="C7" s="1"/>
      <c r="D7" s="1"/>
      <c r="E7" s="1"/>
      <c r="F7" s="32" t="str">
        <f>_xlfn.SINGLE(ClDSOutBlOption_InstName)</f>
        <v>АКЦІОНЕРНЕ ТОВАРИСТВО 'КОМЕРЦІЙНИЙ БАНК 'ГЛОБУС</v>
      </c>
      <c r="G7" s="32"/>
      <c r="H7" s="32"/>
      <c r="I7" s="32"/>
      <c r="J7" s="32"/>
      <c r="K7" s="1"/>
      <c r="L7" s="35" t="str">
        <f>_xlfn.SINGLE(ClDSOutBlOption_InstLocation)</f>
        <v>м. Київ, пров.Куренівський, б.19/5</v>
      </c>
      <c r="M7" s="35"/>
      <c r="N7" s="35"/>
      <c r="O7" s="35"/>
      <c r="P7" s="1"/>
      <c r="Q7" s="1"/>
      <c r="R7" s="1"/>
      <c r="S7" s="1"/>
      <c r="T7" s="5"/>
      <c r="U7" s="5"/>
      <c r="V7" s="1"/>
      <c r="W7" s="1"/>
      <c r="X7" s="1"/>
      <c r="Y7" s="1"/>
      <c r="Z7" s="1"/>
      <c r="AA7" s="1"/>
      <c r="AB7" s="1"/>
      <c r="AC7" s="1"/>
    </row>
    <row r="8" spans="1:29" x14ac:dyDescent="0.3">
      <c r="A8" s="1"/>
      <c r="B8" s="1"/>
      <c r="C8" s="1"/>
      <c r="D8" s="1"/>
      <c r="E8" s="1"/>
      <c r="F8" s="32"/>
      <c r="G8" s="32"/>
      <c r="H8" s="32"/>
      <c r="I8" s="32"/>
      <c r="J8" s="32"/>
      <c r="K8" s="1"/>
      <c r="L8" s="35"/>
      <c r="M8" s="35"/>
      <c r="N8" s="35"/>
      <c r="O8" s="35"/>
      <c r="P8" s="1"/>
      <c r="Q8" s="1"/>
      <c r="R8" s="1"/>
      <c r="S8" s="1"/>
      <c r="T8" s="5"/>
      <c r="U8" s="5"/>
      <c r="V8" s="1"/>
      <c r="W8" s="1"/>
      <c r="X8" s="1"/>
      <c r="Y8" s="1"/>
      <c r="Z8" s="1"/>
      <c r="AA8" s="1"/>
      <c r="AB8" s="1"/>
      <c r="AC8" s="1"/>
    </row>
    <row r="9" spans="1:29" x14ac:dyDescent="0.3">
      <c r="A9" s="1"/>
      <c r="B9" s="1"/>
      <c r="C9" s="1"/>
      <c r="D9" s="1"/>
      <c r="E9" s="1"/>
      <c r="F9" s="32"/>
      <c r="G9" s="32"/>
      <c r="H9" s="32"/>
      <c r="I9" s="32"/>
      <c r="J9" s="32"/>
      <c r="K9" s="1"/>
      <c r="L9" s="35"/>
      <c r="M9" s="35"/>
      <c r="N9" s="35"/>
      <c r="O9" s="35"/>
      <c r="P9" s="1"/>
      <c r="Q9" s="1"/>
      <c r="R9" s="1"/>
      <c r="S9" s="1"/>
      <c r="T9" s="5"/>
      <c r="U9" s="5"/>
      <c r="V9" s="1"/>
      <c r="W9" s="1"/>
      <c r="X9" s="1"/>
      <c r="Y9" s="1"/>
      <c r="Z9" s="1"/>
      <c r="AA9" s="1"/>
      <c r="AB9" s="1"/>
      <c r="AC9" s="1"/>
    </row>
    <row r="10" spans="1:29" x14ac:dyDescent="0.3">
      <c r="A10" s="1"/>
      <c r="B10" s="1"/>
      <c r="C10" s="1"/>
      <c r="D10" s="1"/>
      <c r="E10" s="1"/>
      <c r="F10" s="32"/>
      <c r="G10" s="32"/>
      <c r="H10" s="32"/>
      <c r="I10" s="32"/>
      <c r="J10" s="32"/>
      <c r="K10" s="1"/>
      <c r="L10" s="35"/>
      <c r="M10" s="35"/>
      <c r="N10" s="35"/>
      <c r="O10" s="35"/>
      <c r="P10" s="1"/>
      <c r="Q10" s="1"/>
      <c r="R10" s="1"/>
      <c r="S10" s="1"/>
      <c r="T10" s="5"/>
      <c r="U10" s="5"/>
      <c r="V10" s="1"/>
      <c r="W10" s="1"/>
      <c r="X10" s="1"/>
      <c r="Y10" s="1"/>
      <c r="Z10" s="1"/>
      <c r="AA10" s="1"/>
      <c r="AB10" s="1"/>
      <c r="AC10" s="1"/>
    </row>
    <row r="11" spans="1:29" ht="14.4" thickBot="1" x14ac:dyDescent="0.35">
      <c r="A11" s="1"/>
      <c r="B11" s="1"/>
      <c r="C11" s="1"/>
      <c r="D11" s="1"/>
      <c r="E11" s="1"/>
      <c r="F11" s="33"/>
      <c r="G11" s="33"/>
      <c r="H11" s="33"/>
      <c r="I11" s="33"/>
      <c r="J11" s="33"/>
      <c r="K11" s="1"/>
      <c r="L11" s="36"/>
      <c r="M11" s="36"/>
      <c r="N11" s="36"/>
      <c r="O11" s="36"/>
      <c r="P11" s="1"/>
      <c r="Q11" s="1"/>
      <c r="R11" s="1"/>
      <c r="S11" s="1"/>
      <c r="T11" s="5"/>
      <c r="U11" s="5"/>
      <c r="V11" s="1"/>
      <c r="W11" s="1"/>
      <c r="X11" s="1"/>
      <c r="Y11" s="1"/>
      <c r="Z11" s="1"/>
      <c r="AA11" s="1"/>
      <c r="AB11" s="1"/>
      <c r="AC11" s="1"/>
    </row>
    <row r="12" spans="1:29" x14ac:dyDescent="0.3">
      <c r="A12" s="1"/>
      <c r="B12" s="1"/>
      <c r="C12" s="1"/>
      <c r="D12" s="1"/>
      <c r="E12" s="1"/>
      <c r="F12" s="34" t="s">
        <v>7</v>
      </c>
      <c r="G12" s="34"/>
      <c r="H12" s="34"/>
      <c r="I12" s="34"/>
      <c r="J12" s="34"/>
      <c r="K12" s="1"/>
      <c r="L12" s="34" t="s">
        <v>8</v>
      </c>
      <c r="M12" s="34"/>
      <c r="N12" s="34"/>
      <c r="O12" s="34"/>
      <c r="P12" s="1"/>
      <c r="Q12" s="1"/>
      <c r="R12" s="1"/>
      <c r="S12" s="1"/>
      <c r="T12" s="5"/>
      <c r="U12" s="5"/>
      <c r="V12" s="1"/>
      <c r="W12" s="1"/>
      <c r="X12" s="1"/>
      <c r="Y12" s="1"/>
      <c r="Z12" s="1"/>
      <c r="AA12" s="1"/>
      <c r="AB12" s="1"/>
      <c r="AC12" s="1"/>
    </row>
    <row r="15" spans="1:29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6" t="str">
        <f>IF($C$2=2,"(тис.грн.)","(грн.)")</f>
        <v>(грн.)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3">
      <c r="A16" s="1"/>
      <c r="B16" s="1"/>
      <c r="C16" s="1"/>
      <c r="D16" s="1"/>
      <c r="E16" s="26" t="s">
        <v>9</v>
      </c>
      <c r="F16" s="29" t="s">
        <v>10</v>
      </c>
      <c r="G16" s="29" t="s">
        <v>0</v>
      </c>
      <c r="H16" s="29" t="s">
        <v>11</v>
      </c>
      <c r="I16" s="39" t="s">
        <v>12</v>
      </c>
      <c r="J16" s="39"/>
      <c r="K16" s="39"/>
      <c r="L16" s="39"/>
      <c r="M16" s="39"/>
      <c r="N16" s="39"/>
      <c r="O16" s="39" t="s">
        <v>13</v>
      </c>
      <c r="P16" s="39"/>
      <c r="Q16" s="39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5:29" x14ac:dyDescent="0.3">
      <c r="E17" s="27"/>
      <c r="F17" s="30"/>
      <c r="G17" s="30"/>
      <c r="H17" s="30"/>
      <c r="I17" s="39" t="s">
        <v>14</v>
      </c>
      <c r="J17" s="39"/>
      <c r="K17" s="39"/>
      <c r="L17" s="39" t="s">
        <v>15</v>
      </c>
      <c r="M17" s="39"/>
      <c r="N17" s="39"/>
      <c r="O17" s="37" t="s">
        <v>16</v>
      </c>
      <c r="P17" s="37" t="s">
        <v>17</v>
      </c>
      <c r="Q17" s="37" t="s">
        <v>18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5:29" ht="27.6" x14ac:dyDescent="0.3">
      <c r="E18" s="28"/>
      <c r="F18" s="31"/>
      <c r="G18" s="31"/>
      <c r="H18" s="31"/>
      <c r="I18" s="8" t="s">
        <v>16</v>
      </c>
      <c r="J18" s="9" t="s">
        <v>17</v>
      </c>
      <c r="K18" s="9" t="s">
        <v>18</v>
      </c>
      <c r="L18" s="9" t="s">
        <v>16</v>
      </c>
      <c r="M18" s="9" t="s">
        <v>17</v>
      </c>
      <c r="N18" s="9" t="s">
        <v>18</v>
      </c>
      <c r="O18" s="38"/>
      <c r="P18" s="38"/>
      <c r="Q18" s="38"/>
      <c r="R18" s="7"/>
      <c r="S18" s="7"/>
      <c r="T18" s="7"/>
      <c r="U18" s="7"/>
      <c r="V18" s="7"/>
      <c r="W18" s="10"/>
      <c r="X18" s="7"/>
      <c r="Y18" s="7"/>
      <c r="Z18" s="7"/>
      <c r="AA18" s="7"/>
      <c r="AB18" s="7"/>
      <c r="AC18" s="7"/>
    </row>
    <row r="19" spans="5:29" x14ac:dyDescent="0.3">
      <c r="E19" s="8">
        <v>1</v>
      </c>
      <c r="F19" s="8">
        <v>2</v>
      </c>
      <c r="G19" s="8">
        <v>3</v>
      </c>
      <c r="H19" s="8">
        <v>4</v>
      </c>
      <c r="I19" s="8">
        <v>5</v>
      </c>
      <c r="J19" s="8">
        <v>6</v>
      </c>
      <c r="K19" s="8">
        <v>7</v>
      </c>
      <c r="L19" s="8">
        <v>8</v>
      </c>
      <c r="M19" s="8">
        <v>9</v>
      </c>
      <c r="N19" s="8">
        <v>10</v>
      </c>
      <c r="O19" s="8">
        <v>11</v>
      </c>
      <c r="P19" s="8">
        <v>12</v>
      </c>
      <c r="Q19" s="8">
        <v>13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5:29" ht="27.6" x14ac:dyDescent="0.3">
      <c r="E20" s="8">
        <f t="shared" ref="E20:E83" si="0">ROW($E20)-19</f>
        <v>1</v>
      </c>
      <c r="F20" s="21" t="s">
        <v>31</v>
      </c>
      <c r="G20" s="21" t="s">
        <v>32</v>
      </c>
      <c r="H20" s="22"/>
      <c r="I20" s="23"/>
      <c r="J20" s="23"/>
      <c r="K20" s="23"/>
      <c r="L20" s="23"/>
      <c r="M20" s="23"/>
      <c r="N20" s="23"/>
      <c r="O20" s="23"/>
      <c r="P20" s="23"/>
      <c r="Q20" s="23"/>
    </row>
    <row r="21" spans="5:29" ht="27.6" x14ac:dyDescent="0.3">
      <c r="E21" s="8">
        <f t="shared" si="0"/>
        <v>2</v>
      </c>
      <c r="F21" s="21" t="s">
        <v>33</v>
      </c>
      <c r="G21" s="21" t="s">
        <v>34</v>
      </c>
      <c r="H21" s="22" t="s">
        <v>35</v>
      </c>
      <c r="I21" s="23">
        <v>1941710156.6800001</v>
      </c>
      <c r="J21" s="23">
        <v>1571500715.27</v>
      </c>
      <c r="K21" s="23">
        <v>370209441.41000003</v>
      </c>
      <c r="L21" s="23">
        <v>1892281487.1900001</v>
      </c>
      <c r="M21" s="23">
        <v>1535251203.47</v>
      </c>
      <c r="N21" s="23">
        <v>357030283.72000003</v>
      </c>
      <c r="O21" s="23">
        <v>451933999.20999998</v>
      </c>
      <c r="P21" s="23">
        <v>161254277.69999999</v>
      </c>
      <c r="Q21" s="23">
        <v>290679721.50999999</v>
      </c>
    </row>
    <row r="22" spans="5:29" s="12" customFormat="1" ht="27.6" x14ac:dyDescent="0.2">
      <c r="E22" s="8">
        <f t="shared" si="0"/>
        <v>3</v>
      </c>
      <c r="F22" s="21" t="s">
        <v>36</v>
      </c>
      <c r="G22" s="21" t="s">
        <v>37</v>
      </c>
      <c r="H22" s="22" t="s">
        <v>35</v>
      </c>
      <c r="I22" s="23">
        <v>16537800</v>
      </c>
      <c r="J22" s="23">
        <v>16537800</v>
      </c>
      <c r="K22" s="23">
        <v>0</v>
      </c>
      <c r="L22" s="23">
        <v>16271680</v>
      </c>
      <c r="M22" s="23">
        <v>16271680</v>
      </c>
      <c r="N22" s="23">
        <v>0</v>
      </c>
      <c r="O22" s="23">
        <v>8695590</v>
      </c>
      <c r="P22" s="23">
        <v>8695590</v>
      </c>
      <c r="Q22" s="23">
        <v>0</v>
      </c>
    </row>
    <row r="23" spans="5:29" s="12" customFormat="1" ht="27.6" x14ac:dyDescent="0.2">
      <c r="E23" s="8">
        <f t="shared" si="0"/>
        <v>4</v>
      </c>
      <c r="F23" s="21" t="s">
        <v>38</v>
      </c>
      <c r="G23" s="21" t="s">
        <v>39</v>
      </c>
      <c r="H23" s="22" t="s">
        <v>35</v>
      </c>
      <c r="I23" s="23">
        <v>358221061.20999998</v>
      </c>
      <c r="J23" s="23">
        <v>259406300</v>
      </c>
      <c r="K23" s="23">
        <v>98814761.209999993</v>
      </c>
      <c r="L23" s="23">
        <v>358221061.20999998</v>
      </c>
      <c r="M23" s="23">
        <v>259406300</v>
      </c>
      <c r="N23" s="23">
        <v>98814761.209999993</v>
      </c>
      <c r="O23" s="23">
        <v>0</v>
      </c>
      <c r="P23" s="23">
        <v>0</v>
      </c>
      <c r="Q23" s="23">
        <v>0</v>
      </c>
    </row>
    <row r="24" spans="5:29" s="12" customFormat="1" x14ac:dyDescent="0.2">
      <c r="E24" s="8">
        <f t="shared" si="0"/>
        <v>5</v>
      </c>
      <c r="F24" s="21" t="s">
        <v>40</v>
      </c>
      <c r="G24" s="21" t="s">
        <v>41</v>
      </c>
      <c r="H24" s="22"/>
      <c r="I24" s="23">
        <v>2316469017.8899999</v>
      </c>
      <c r="J24" s="23">
        <v>1847444815.27</v>
      </c>
      <c r="K24" s="23">
        <v>469024202.62</v>
      </c>
      <c r="L24" s="23">
        <v>2266774228.4000001</v>
      </c>
      <c r="M24" s="23">
        <v>1810929183.47</v>
      </c>
      <c r="N24" s="23">
        <v>455845044.93000001</v>
      </c>
      <c r="O24" s="23">
        <v>460629589.20999998</v>
      </c>
      <c r="P24" s="23">
        <v>169949867.69999999</v>
      </c>
      <c r="Q24" s="23">
        <v>290679721.50999999</v>
      </c>
    </row>
    <row r="25" spans="5:29" s="12" customFormat="1" x14ac:dyDescent="0.2">
      <c r="E25" s="8">
        <f t="shared" si="0"/>
        <v>6</v>
      </c>
      <c r="F25" s="21" t="s">
        <v>42</v>
      </c>
      <c r="G25" s="21" t="s">
        <v>43</v>
      </c>
      <c r="H25" s="22"/>
      <c r="I25" s="23">
        <v>2316469017.8899999</v>
      </c>
      <c r="J25" s="23">
        <v>1847444815.27</v>
      </c>
      <c r="K25" s="23">
        <v>469024202.62</v>
      </c>
      <c r="L25" s="23">
        <v>2266774228.4000001</v>
      </c>
      <c r="M25" s="23">
        <v>1810929183.47</v>
      </c>
      <c r="N25" s="23">
        <v>455845044.93000001</v>
      </c>
      <c r="O25" s="23">
        <v>460629589.20999998</v>
      </c>
      <c r="P25" s="23">
        <v>169949867.69999999</v>
      </c>
      <c r="Q25" s="23">
        <v>290679721.50999999</v>
      </c>
    </row>
    <row r="26" spans="5:29" s="12" customFormat="1" ht="27.6" x14ac:dyDescent="0.25">
      <c r="E26" s="8">
        <f t="shared" si="0"/>
        <v>7</v>
      </c>
      <c r="F26" s="21" t="s">
        <v>44</v>
      </c>
      <c r="G26" s="21" t="s">
        <v>45</v>
      </c>
      <c r="H26" s="22" t="s">
        <v>35</v>
      </c>
      <c r="I26" s="23">
        <v>345050.11</v>
      </c>
      <c r="J26" s="23">
        <v>0</v>
      </c>
      <c r="K26" s="23">
        <v>345050.11</v>
      </c>
      <c r="L26" s="23">
        <v>816499.69</v>
      </c>
      <c r="M26" s="23">
        <v>0</v>
      </c>
      <c r="N26" s="23">
        <v>816499.69</v>
      </c>
      <c r="O26" s="23">
        <v>671200.16</v>
      </c>
      <c r="P26" s="23">
        <v>0</v>
      </c>
      <c r="Q26" s="23">
        <v>671200.16</v>
      </c>
      <c r="X26" s="15"/>
      <c r="Z26" s="16"/>
    </row>
    <row r="27" spans="5:29" s="12" customFormat="1" ht="27.6" x14ac:dyDescent="0.2">
      <c r="E27" s="8">
        <f t="shared" si="0"/>
        <v>8</v>
      </c>
      <c r="F27" s="21" t="s">
        <v>46</v>
      </c>
      <c r="G27" s="21" t="s">
        <v>47</v>
      </c>
      <c r="H27" s="22" t="s">
        <v>35</v>
      </c>
      <c r="I27" s="23">
        <v>153020.29</v>
      </c>
      <c r="J27" s="23">
        <v>0</v>
      </c>
      <c r="K27" s="23">
        <v>153020.29</v>
      </c>
      <c r="L27" s="23">
        <v>153020.29</v>
      </c>
      <c r="M27" s="23">
        <v>0</v>
      </c>
      <c r="N27" s="23">
        <v>153020.29</v>
      </c>
      <c r="O27" s="23">
        <v>0</v>
      </c>
      <c r="P27" s="23">
        <v>0</v>
      </c>
      <c r="Q27" s="23">
        <v>0</v>
      </c>
      <c r="X27" s="17"/>
      <c r="Z27" s="18"/>
    </row>
    <row r="28" spans="5:29" s="12" customFormat="1" x14ac:dyDescent="0.2">
      <c r="E28" s="8">
        <f t="shared" si="0"/>
        <v>9</v>
      </c>
      <c r="F28" s="21" t="s">
        <v>48</v>
      </c>
      <c r="G28" s="21" t="s">
        <v>49</v>
      </c>
      <c r="H28" s="22"/>
      <c r="I28" s="23">
        <v>498070.4</v>
      </c>
      <c r="J28" s="23">
        <v>0</v>
      </c>
      <c r="K28" s="23">
        <v>498070.4</v>
      </c>
      <c r="L28" s="23">
        <v>969519.98</v>
      </c>
      <c r="M28" s="23">
        <v>0</v>
      </c>
      <c r="N28" s="23">
        <v>969519.98</v>
      </c>
      <c r="O28" s="23">
        <v>671200.16</v>
      </c>
      <c r="P28" s="23">
        <v>0</v>
      </c>
      <c r="Q28" s="23">
        <v>671200.16</v>
      </c>
    </row>
    <row r="29" spans="5:29" s="12" customFormat="1" x14ac:dyDescent="0.2">
      <c r="E29" s="8">
        <f t="shared" si="0"/>
        <v>10</v>
      </c>
      <c r="F29" s="21" t="s">
        <v>50</v>
      </c>
      <c r="G29" s="21" t="s">
        <v>49</v>
      </c>
      <c r="H29" s="22"/>
      <c r="I29" s="23">
        <v>498070.4</v>
      </c>
      <c r="J29" s="23">
        <v>0</v>
      </c>
      <c r="K29" s="23">
        <v>498070.4</v>
      </c>
      <c r="L29" s="23">
        <v>969519.98</v>
      </c>
      <c r="M29" s="23">
        <v>0</v>
      </c>
      <c r="N29" s="23">
        <v>969519.98</v>
      </c>
      <c r="O29" s="23">
        <v>671200.16</v>
      </c>
      <c r="P29" s="23">
        <v>0</v>
      </c>
      <c r="Q29" s="23">
        <v>671200.16</v>
      </c>
    </row>
    <row r="30" spans="5:29" s="12" customFormat="1" ht="55.2" x14ac:dyDescent="0.25">
      <c r="E30" s="8">
        <f t="shared" si="0"/>
        <v>11</v>
      </c>
      <c r="F30" s="21" t="s">
        <v>51</v>
      </c>
      <c r="G30" s="21" t="s">
        <v>52</v>
      </c>
      <c r="H30" s="22" t="s">
        <v>35</v>
      </c>
      <c r="I30" s="23">
        <v>163313458793.42001</v>
      </c>
      <c r="J30" s="23">
        <v>163313458793.42001</v>
      </c>
      <c r="K30" s="23">
        <v>0</v>
      </c>
      <c r="L30" s="23">
        <v>163600445333.35001</v>
      </c>
      <c r="M30" s="23">
        <v>163600445333.35001</v>
      </c>
      <c r="N30" s="23">
        <v>0</v>
      </c>
      <c r="O30" s="23">
        <v>861683232.02999997</v>
      </c>
      <c r="P30" s="23">
        <v>861683232.02999997</v>
      </c>
      <c r="Q30" s="23">
        <v>0</v>
      </c>
      <c r="Z30" s="16"/>
    </row>
    <row r="31" spans="5:29" s="12" customFormat="1" ht="41.4" x14ac:dyDescent="0.2">
      <c r="E31" s="8">
        <f t="shared" si="0"/>
        <v>12</v>
      </c>
      <c r="F31" s="21" t="s">
        <v>53</v>
      </c>
      <c r="G31" s="21" t="s">
        <v>54</v>
      </c>
      <c r="H31" s="22"/>
      <c r="I31" s="23">
        <v>163313458793.42001</v>
      </c>
      <c r="J31" s="23">
        <v>163313458793.42001</v>
      </c>
      <c r="K31" s="23">
        <v>0</v>
      </c>
      <c r="L31" s="23">
        <v>163600445333.35001</v>
      </c>
      <c r="M31" s="23">
        <v>163600445333.35001</v>
      </c>
      <c r="N31" s="23">
        <v>0</v>
      </c>
      <c r="O31" s="23">
        <v>861683232.02999997</v>
      </c>
      <c r="P31" s="23">
        <v>861683232.02999997</v>
      </c>
      <c r="Q31" s="23">
        <v>0</v>
      </c>
      <c r="Z31" s="18"/>
    </row>
    <row r="32" spans="5:29" s="12" customFormat="1" ht="27.6" x14ac:dyDescent="0.2">
      <c r="E32" s="8">
        <f t="shared" si="0"/>
        <v>13</v>
      </c>
      <c r="F32" s="21" t="s">
        <v>55</v>
      </c>
      <c r="G32" s="21" t="s">
        <v>56</v>
      </c>
      <c r="H32" s="22"/>
      <c r="I32" s="23">
        <v>163313458793.42001</v>
      </c>
      <c r="J32" s="23">
        <v>163313458793.42001</v>
      </c>
      <c r="K32" s="23">
        <v>0</v>
      </c>
      <c r="L32" s="23">
        <v>163600445333.35001</v>
      </c>
      <c r="M32" s="23">
        <v>163600445333.35001</v>
      </c>
      <c r="N32" s="23">
        <v>0</v>
      </c>
      <c r="O32" s="23">
        <v>861683232.02999997</v>
      </c>
      <c r="P32" s="23">
        <v>861683232.02999997</v>
      </c>
      <c r="Q32" s="23">
        <v>0</v>
      </c>
      <c r="Z32" s="20"/>
    </row>
    <row r="33" spans="5:17" ht="110.4" x14ac:dyDescent="0.3">
      <c r="E33" s="8">
        <f t="shared" si="0"/>
        <v>14</v>
      </c>
      <c r="F33" s="21" t="s">
        <v>57</v>
      </c>
      <c r="G33" s="21" t="s">
        <v>58</v>
      </c>
      <c r="H33" s="22" t="s">
        <v>35</v>
      </c>
      <c r="I33" s="23">
        <v>9584337064.8999996</v>
      </c>
      <c r="J33" s="23">
        <v>9561160000</v>
      </c>
      <c r="K33" s="23">
        <v>23177064.899999999</v>
      </c>
      <c r="L33" s="23">
        <v>8003154287.6000004</v>
      </c>
      <c r="M33" s="23">
        <v>7985915000</v>
      </c>
      <c r="N33" s="23">
        <v>17239287.600000001</v>
      </c>
      <c r="O33" s="23">
        <v>4376920790.3999996</v>
      </c>
      <c r="P33" s="23">
        <v>3915199000</v>
      </c>
      <c r="Q33" s="23">
        <v>461721790.39999998</v>
      </c>
    </row>
    <row r="34" spans="5:17" ht="110.4" x14ac:dyDescent="0.3">
      <c r="E34" s="8">
        <f t="shared" si="0"/>
        <v>15</v>
      </c>
      <c r="F34" s="21" t="s">
        <v>59</v>
      </c>
      <c r="G34" s="21" t="s">
        <v>60</v>
      </c>
      <c r="H34" s="22" t="s">
        <v>35</v>
      </c>
      <c r="I34" s="23">
        <v>43834688.219999999</v>
      </c>
      <c r="J34" s="23">
        <v>38085001.579999998</v>
      </c>
      <c r="K34" s="23">
        <v>5749686.6399999997</v>
      </c>
      <c r="L34" s="23">
        <v>51120382.590000004</v>
      </c>
      <c r="M34" s="23">
        <v>44693475.060000002</v>
      </c>
      <c r="N34" s="23">
        <v>6426907.5300000003</v>
      </c>
      <c r="O34" s="23">
        <v>41589921.130000003</v>
      </c>
      <c r="P34" s="23">
        <v>36005393.060000002</v>
      </c>
      <c r="Q34" s="23">
        <v>5584528.0700000003</v>
      </c>
    </row>
    <row r="35" spans="5:17" ht="110.4" x14ac:dyDescent="0.3">
      <c r="E35" s="8">
        <f t="shared" si="0"/>
        <v>16</v>
      </c>
      <c r="F35" s="21" t="s">
        <v>59</v>
      </c>
      <c r="G35" s="21" t="s">
        <v>60</v>
      </c>
      <c r="H35" s="22" t="s">
        <v>61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-6131408.2699999996</v>
      </c>
      <c r="P35" s="23">
        <v>-6115223.1500000004</v>
      </c>
      <c r="Q35" s="23">
        <v>-16185.12</v>
      </c>
    </row>
    <row r="36" spans="5:17" ht="138" x14ac:dyDescent="0.3">
      <c r="E36" s="8">
        <f t="shared" si="0"/>
        <v>17</v>
      </c>
      <c r="F36" s="21" t="s">
        <v>62</v>
      </c>
      <c r="G36" s="21" t="s">
        <v>63</v>
      </c>
      <c r="H36" s="22" t="s">
        <v>35</v>
      </c>
      <c r="I36" s="23">
        <v>126034541.81</v>
      </c>
      <c r="J36" s="23">
        <v>125970369.91</v>
      </c>
      <c r="K36" s="23">
        <v>64171.9</v>
      </c>
      <c r="L36" s="23">
        <v>117574696.90000001</v>
      </c>
      <c r="M36" s="23">
        <v>117490803.28</v>
      </c>
      <c r="N36" s="23">
        <v>83893.62</v>
      </c>
      <c r="O36" s="23">
        <v>26485651.359999999</v>
      </c>
      <c r="P36" s="23">
        <v>26181466.34</v>
      </c>
      <c r="Q36" s="23">
        <v>304185.02</v>
      </c>
    </row>
    <row r="37" spans="5:17" ht="138" x14ac:dyDescent="0.3">
      <c r="E37" s="8">
        <f t="shared" si="0"/>
        <v>18</v>
      </c>
      <c r="F37" s="21" t="s">
        <v>62</v>
      </c>
      <c r="G37" s="21" t="s">
        <v>63</v>
      </c>
      <c r="H37" s="22" t="s">
        <v>61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-3715245.66</v>
      </c>
      <c r="P37" s="23">
        <v>-3715213.37</v>
      </c>
      <c r="Q37" s="23">
        <v>-32.29</v>
      </c>
    </row>
    <row r="38" spans="5:17" ht="124.2" x14ac:dyDescent="0.3">
      <c r="E38" s="8">
        <f t="shared" si="0"/>
        <v>19</v>
      </c>
      <c r="F38" s="21" t="s">
        <v>64</v>
      </c>
      <c r="G38" s="21" t="s">
        <v>65</v>
      </c>
      <c r="H38" s="22" t="s">
        <v>35</v>
      </c>
      <c r="I38" s="23">
        <v>450992436.63999999</v>
      </c>
      <c r="J38" s="23">
        <v>449601979.73000002</v>
      </c>
      <c r="K38" s="23">
        <v>1390456.91</v>
      </c>
      <c r="L38" s="23">
        <v>422344235.13999999</v>
      </c>
      <c r="M38" s="23">
        <v>422272769.39999998</v>
      </c>
      <c r="N38" s="23">
        <v>71465.740000000005</v>
      </c>
      <c r="O38" s="23">
        <v>116405064.91</v>
      </c>
      <c r="P38" s="23">
        <v>112893973.38</v>
      </c>
      <c r="Q38" s="23">
        <v>3511091.53</v>
      </c>
    </row>
    <row r="39" spans="5:17" ht="96.6" x14ac:dyDescent="0.3">
      <c r="E39" s="8">
        <f t="shared" si="0"/>
        <v>20</v>
      </c>
      <c r="F39" s="21" t="s">
        <v>66</v>
      </c>
      <c r="G39" s="21" t="s">
        <v>67</v>
      </c>
      <c r="H39" s="22"/>
      <c r="I39" s="23">
        <v>10205198731.57</v>
      </c>
      <c r="J39" s="23">
        <v>10174817351.219999</v>
      </c>
      <c r="K39" s="23">
        <v>30381380.350000001</v>
      </c>
      <c r="L39" s="23">
        <v>8594193602.2299995</v>
      </c>
      <c r="M39" s="23">
        <v>8570372047.7399998</v>
      </c>
      <c r="N39" s="23">
        <v>23821554.489999998</v>
      </c>
      <c r="O39" s="23">
        <v>4551554773.8699999</v>
      </c>
      <c r="P39" s="23">
        <v>4080449396.2600002</v>
      </c>
      <c r="Q39" s="23">
        <v>471105377.61000001</v>
      </c>
    </row>
    <row r="40" spans="5:17" ht="110.4" x14ac:dyDescent="0.3">
      <c r="E40" s="8">
        <f t="shared" si="0"/>
        <v>21</v>
      </c>
      <c r="F40" s="21" t="s">
        <v>68</v>
      </c>
      <c r="G40" s="21" t="s">
        <v>69</v>
      </c>
      <c r="H40" s="22" t="s">
        <v>35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50287000</v>
      </c>
      <c r="P40" s="23">
        <v>50287000</v>
      </c>
      <c r="Q40" s="23">
        <v>0</v>
      </c>
    </row>
    <row r="41" spans="5:17" ht="138" x14ac:dyDescent="0.3">
      <c r="E41" s="8">
        <f t="shared" si="0"/>
        <v>22</v>
      </c>
      <c r="F41" s="21" t="s">
        <v>70</v>
      </c>
      <c r="G41" s="21" t="s">
        <v>71</v>
      </c>
      <c r="H41" s="22" t="s">
        <v>35</v>
      </c>
      <c r="I41" s="23">
        <v>361060.66</v>
      </c>
      <c r="J41" s="23">
        <v>361060.66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</row>
    <row r="42" spans="5:17" ht="138" x14ac:dyDescent="0.3">
      <c r="E42" s="8">
        <f t="shared" si="0"/>
        <v>23</v>
      </c>
      <c r="F42" s="21" t="s">
        <v>70</v>
      </c>
      <c r="G42" s="21" t="s">
        <v>71</v>
      </c>
      <c r="H42" s="22" t="s">
        <v>61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-3009676.95</v>
      </c>
      <c r="P42" s="23">
        <v>-3009676.95</v>
      </c>
      <c r="Q42" s="23">
        <v>0</v>
      </c>
    </row>
    <row r="43" spans="5:17" ht="124.2" x14ac:dyDescent="0.3">
      <c r="E43" s="8">
        <f t="shared" si="0"/>
        <v>24</v>
      </c>
      <c r="F43" s="21" t="s">
        <v>72</v>
      </c>
      <c r="G43" s="21" t="s">
        <v>73</v>
      </c>
      <c r="H43" s="22" t="s">
        <v>35</v>
      </c>
      <c r="I43" s="23">
        <v>405816.09</v>
      </c>
      <c r="J43" s="23">
        <v>405816.09</v>
      </c>
      <c r="K43" s="23">
        <v>0</v>
      </c>
      <c r="L43" s="23">
        <v>0</v>
      </c>
      <c r="M43" s="23">
        <v>0</v>
      </c>
      <c r="N43" s="23">
        <v>0</v>
      </c>
      <c r="O43" s="23">
        <v>473200.67</v>
      </c>
      <c r="P43" s="23">
        <v>473200.67</v>
      </c>
      <c r="Q43" s="23">
        <v>0</v>
      </c>
    </row>
    <row r="44" spans="5:17" ht="110.4" x14ac:dyDescent="0.3">
      <c r="E44" s="8">
        <f t="shared" si="0"/>
        <v>25</v>
      </c>
      <c r="F44" s="21" t="s">
        <v>74</v>
      </c>
      <c r="G44" s="21" t="s">
        <v>75</v>
      </c>
      <c r="H44" s="22" t="s">
        <v>61</v>
      </c>
      <c r="I44" s="23">
        <v>0</v>
      </c>
      <c r="J44" s="23">
        <v>0</v>
      </c>
      <c r="K44" s="23">
        <v>0</v>
      </c>
      <c r="L44" s="23">
        <v>11931.07</v>
      </c>
      <c r="M44" s="23">
        <v>11931.07</v>
      </c>
      <c r="N44" s="23">
        <v>0</v>
      </c>
      <c r="O44" s="23">
        <v>-742902.65</v>
      </c>
      <c r="P44" s="23">
        <v>-742902.65</v>
      </c>
      <c r="Q44" s="23">
        <v>0</v>
      </c>
    </row>
    <row r="45" spans="5:17" ht="96.6" x14ac:dyDescent="0.3">
      <c r="E45" s="8">
        <f t="shared" si="0"/>
        <v>26</v>
      </c>
      <c r="F45" s="21" t="s">
        <v>76</v>
      </c>
      <c r="G45" s="21" t="s">
        <v>77</v>
      </c>
      <c r="H45" s="22"/>
      <c r="I45" s="23">
        <v>766876.75</v>
      </c>
      <c r="J45" s="23">
        <v>766876.75</v>
      </c>
      <c r="K45" s="23">
        <v>0</v>
      </c>
      <c r="L45" s="23">
        <v>11931.07</v>
      </c>
      <c r="M45" s="23">
        <v>11931.07</v>
      </c>
      <c r="N45" s="23">
        <v>0</v>
      </c>
      <c r="O45" s="23">
        <v>47007621.07</v>
      </c>
      <c r="P45" s="23">
        <v>47007621.07</v>
      </c>
      <c r="Q45" s="23">
        <v>0</v>
      </c>
    </row>
    <row r="46" spans="5:17" ht="96.6" x14ac:dyDescent="0.3">
      <c r="E46" s="8">
        <f t="shared" si="0"/>
        <v>27</v>
      </c>
      <c r="F46" s="21" t="s">
        <v>78</v>
      </c>
      <c r="G46" s="21" t="s">
        <v>79</v>
      </c>
      <c r="H46" s="22" t="s">
        <v>35</v>
      </c>
      <c r="I46" s="23">
        <v>127665000000</v>
      </c>
      <c r="J46" s="23">
        <v>127665000000</v>
      </c>
      <c r="K46" s="23">
        <v>0</v>
      </c>
      <c r="L46" s="23">
        <v>128510000000</v>
      </c>
      <c r="M46" s="23">
        <v>128510000000</v>
      </c>
      <c r="N46" s="23">
        <v>0</v>
      </c>
      <c r="O46" s="23">
        <v>5255000000</v>
      </c>
      <c r="P46" s="23">
        <v>5255000000</v>
      </c>
      <c r="Q46" s="23">
        <v>0</v>
      </c>
    </row>
    <row r="47" spans="5:17" ht="124.2" x14ac:dyDescent="0.3">
      <c r="E47" s="8">
        <f t="shared" si="0"/>
        <v>28</v>
      </c>
      <c r="F47" s="21" t="s">
        <v>80</v>
      </c>
      <c r="G47" s="21" t="s">
        <v>81</v>
      </c>
      <c r="H47" s="22" t="s">
        <v>35</v>
      </c>
      <c r="I47" s="23">
        <v>71661150</v>
      </c>
      <c r="J47" s="23">
        <v>71661150</v>
      </c>
      <c r="K47" s="23">
        <v>0</v>
      </c>
      <c r="L47" s="23">
        <v>77022123.200000003</v>
      </c>
      <c r="M47" s="23">
        <v>77022123.200000003</v>
      </c>
      <c r="N47" s="23">
        <v>0</v>
      </c>
      <c r="O47" s="23">
        <v>2159594.7999999998</v>
      </c>
      <c r="P47" s="23">
        <v>2159594.7999999998</v>
      </c>
      <c r="Q47" s="23">
        <v>0</v>
      </c>
    </row>
    <row r="48" spans="5:17" ht="96.6" x14ac:dyDescent="0.3">
      <c r="E48" s="8">
        <f t="shared" si="0"/>
        <v>29</v>
      </c>
      <c r="F48" s="21" t="s">
        <v>82</v>
      </c>
      <c r="G48" s="21" t="s">
        <v>79</v>
      </c>
      <c r="H48" s="22"/>
      <c r="I48" s="23">
        <v>127736661150</v>
      </c>
      <c r="J48" s="23">
        <v>127736661150</v>
      </c>
      <c r="K48" s="23">
        <v>0</v>
      </c>
      <c r="L48" s="23">
        <v>128587022123.2</v>
      </c>
      <c r="M48" s="23">
        <v>128587022123.2</v>
      </c>
      <c r="N48" s="23">
        <v>0</v>
      </c>
      <c r="O48" s="23">
        <v>5257159594.8000002</v>
      </c>
      <c r="P48" s="23">
        <v>5257159594.8000002</v>
      </c>
      <c r="Q48" s="23">
        <v>0</v>
      </c>
    </row>
    <row r="49" spans="5:17" ht="110.4" x14ac:dyDescent="0.3">
      <c r="E49" s="8">
        <f t="shared" si="0"/>
        <v>30</v>
      </c>
      <c r="F49" s="21" t="s">
        <v>83</v>
      </c>
      <c r="G49" s="21" t="s">
        <v>84</v>
      </c>
      <c r="H49" s="22"/>
      <c r="I49" s="23">
        <v>137942626758.32001</v>
      </c>
      <c r="J49" s="23">
        <v>137912245377.97</v>
      </c>
      <c r="K49" s="23">
        <v>30381380.350000001</v>
      </c>
      <c r="L49" s="23">
        <v>137181227656.5</v>
      </c>
      <c r="M49" s="23">
        <v>137157406102.00999</v>
      </c>
      <c r="N49" s="23">
        <v>23821554.489999998</v>
      </c>
      <c r="O49" s="23">
        <v>9855721989.7399998</v>
      </c>
      <c r="P49" s="23">
        <v>9384616612.1299992</v>
      </c>
      <c r="Q49" s="23">
        <v>471105377.61000001</v>
      </c>
    </row>
    <row r="50" spans="5:17" ht="41.4" x14ac:dyDescent="0.3">
      <c r="E50" s="8">
        <f t="shared" si="0"/>
        <v>31</v>
      </c>
      <c r="F50" s="21" t="s">
        <v>85</v>
      </c>
      <c r="G50" s="21" t="s">
        <v>86</v>
      </c>
      <c r="H50" s="22" t="s">
        <v>35</v>
      </c>
      <c r="I50" s="23">
        <v>23793641485.849998</v>
      </c>
      <c r="J50" s="23">
        <v>228396338.84999999</v>
      </c>
      <c r="K50" s="23">
        <v>23565245147</v>
      </c>
      <c r="L50" s="23">
        <v>23768749818.459999</v>
      </c>
      <c r="M50" s="23">
        <v>254139654.16</v>
      </c>
      <c r="N50" s="23">
        <v>23514610164.299999</v>
      </c>
      <c r="O50" s="23">
        <v>917734957.89999998</v>
      </c>
      <c r="P50" s="23">
        <v>25994474.52</v>
      </c>
      <c r="Q50" s="23">
        <v>891740483.38</v>
      </c>
    </row>
    <row r="51" spans="5:17" ht="27.6" x14ac:dyDescent="0.3">
      <c r="E51" s="8">
        <f t="shared" si="0"/>
        <v>32</v>
      </c>
      <c r="F51" s="21" t="s">
        <v>87</v>
      </c>
      <c r="G51" s="21" t="s">
        <v>88</v>
      </c>
      <c r="H51" s="22" t="s">
        <v>61</v>
      </c>
      <c r="I51" s="23">
        <v>12098227.59</v>
      </c>
      <c r="J51" s="23">
        <v>5678278.8200000003</v>
      </c>
      <c r="K51" s="23">
        <v>6419948.7699999996</v>
      </c>
      <c r="L51" s="23">
        <v>9365512.6600000001</v>
      </c>
      <c r="M51" s="23">
        <v>1422801.32</v>
      </c>
      <c r="N51" s="23">
        <v>7942711.3399999999</v>
      </c>
      <c r="O51" s="23">
        <v>-53669140.590000004</v>
      </c>
      <c r="P51" s="23">
        <v>-4219042.3600000003</v>
      </c>
      <c r="Q51" s="23">
        <v>-49450098.229999997</v>
      </c>
    </row>
    <row r="52" spans="5:17" ht="27.6" x14ac:dyDescent="0.3">
      <c r="E52" s="8">
        <f t="shared" si="0"/>
        <v>33</v>
      </c>
      <c r="F52" s="21" t="s">
        <v>89</v>
      </c>
      <c r="G52" s="21" t="s">
        <v>90</v>
      </c>
      <c r="H52" s="22"/>
      <c r="I52" s="23">
        <v>23805739713.439999</v>
      </c>
      <c r="J52" s="23">
        <v>234074617.66999999</v>
      </c>
      <c r="K52" s="23">
        <v>23571665095.77</v>
      </c>
      <c r="L52" s="23">
        <v>23778115331.119999</v>
      </c>
      <c r="M52" s="23">
        <v>255562455.47999999</v>
      </c>
      <c r="N52" s="23">
        <v>23522552875.639999</v>
      </c>
      <c r="O52" s="23">
        <v>864065817.30999994</v>
      </c>
      <c r="P52" s="23">
        <v>21775432.16</v>
      </c>
      <c r="Q52" s="23">
        <v>842290385.14999998</v>
      </c>
    </row>
    <row r="53" spans="5:17" ht="82.8" x14ac:dyDescent="0.3">
      <c r="E53" s="8">
        <f t="shared" si="0"/>
        <v>34</v>
      </c>
      <c r="F53" s="21" t="s">
        <v>91</v>
      </c>
      <c r="G53" s="21" t="s">
        <v>92</v>
      </c>
      <c r="H53" s="22" t="s">
        <v>35</v>
      </c>
      <c r="I53" s="23">
        <v>5101547610</v>
      </c>
      <c r="J53" s="23">
        <v>0</v>
      </c>
      <c r="K53" s="23">
        <v>5101547610</v>
      </c>
      <c r="L53" s="23">
        <v>5101547610</v>
      </c>
      <c r="M53" s="23">
        <v>0</v>
      </c>
      <c r="N53" s="23">
        <v>5101547610</v>
      </c>
      <c r="O53" s="23">
        <v>0</v>
      </c>
      <c r="P53" s="23">
        <v>0</v>
      </c>
      <c r="Q53" s="23">
        <v>0</v>
      </c>
    </row>
    <row r="54" spans="5:17" ht="69" x14ac:dyDescent="0.3">
      <c r="E54" s="8">
        <f t="shared" si="0"/>
        <v>35</v>
      </c>
      <c r="F54" s="21" t="s">
        <v>93</v>
      </c>
      <c r="G54" s="21" t="s">
        <v>94</v>
      </c>
      <c r="H54" s="22" t="s">
        <v>35</v>
      </c>
      <c r="I54" s="23">
        <v>134737500</v>
      </c>
      <c r="J54" s="23">
        <v>0</v>
      </c>
      <c r="K54" s="23">
        <v>134737500</v>
      </c>
      <c r="L54" s="23">
        <v>134737500</v>
      </c>
      <c r="M54" s="23">
        <v>0</v>
      </c>
      <c r="N54" s="23">
        <v>134737500</v>
      </c>
      <c r="O54" s="23">
        <v>0</v>
      </c>
      <c r="P54" s="23">
        <v>0</v>
      </c>
      <c r="Q54" s="23">
        <v>0</v>
      </c>
    </row>
    <row r="55" spans="5:17" ht="96.6" x14ac:dyDescent="0.3">
      <c r="E55" s="8">
        <f t="shared" si="0"/>
        <v>36</v>
      </c>
      <c r="F55" s="21" t="s">
        <v>95</v>
      </c>
      <c r="G55" s="21" t="s">
        <v>96</v>
      </c>
      <c r="H55" s="22" t="s">
        <v>35</v>
      </c>
      <c r="I55" s="23">
        <v>2.25</v>
      </c>
      <c r="J55" s="23">
        <v>0</v>
      </c>
      <c r="K55" s="23">
        <v>2.25</v>
      </c>
      <c r="L55" s="23">
        <v>2.25</v>
      </c>
      <c r="M55" s="23">
        <v>0</v>
      </c>
      <c r="N55" s="23">
        <v>2.25</v>
      </c>
      <c r="O55" s="23">
        <v>0</v>
      </c>
      <c r="P55" s="23">
        <v>0</v>
      </c>
      <c r="Q55" s="23">
        <v>0</v>
      </c>
    </row>
    <row r="56" spans="5:17" ht="82.8" x14ac:dyDescent="0.3">
      <c r="E56" s="8">
        <f t="shared" si="0"/>
        <v>37</v>
      </c>
      <c r="F56" s="21" t="s">
        <v>97</v>
      </c>
      <c r="G56" s="21" t="s">
        <v>98</v>
      </c>
      <c r="H56" s="22" t="s">
        <v>35</v>
      </c>
      <c r="I56" s="23">
        <v>480170.76</v>
      </c>
      <c r="J56" s="23">
        <v>0</v>
      </c>
      <c r="K56" s="23">
        <v>480170.76</v>
      </c>
      <c r="L56" s="23">
        <v>480170.76</v>
      </c>
      <c r="M56" s="23">
        <v>0</v>
      </c>
      <c r="N56" s="23">
        <v>480170.76</v>
      </c>
      <c r="O56" s="23">
        <v>0</v>
      </c>
      <c r="P56" s="23">
        <v>0</v>
      </c>
      <c r="Q56" s="23">
        <v>0</v>
      </c>
    </row>
    <row r="57" spans="5:17" ht="69" x14ac:dyDescent="0.3">
      <c r="E57" s="8">
        <f t="shared" si="0"/>
        <v>38</v>
      </c>
      <c r="F57" s="21" t="s">
        <v>99</v>
      </c>
      <c r="G57" s="21" t="s">
        <v>100</v>
      </c>
      <c r="H57" s="22"/>
      <c r="I57" s="23">
        <v>5236765283.0100002</v>
      </c>
      <c r="J57" s="23">
        <v>0</v>
      </c>
      <c r="K57" s="23">
        <v>5236765283.0100002</v>
      </c>
      <c r="L57" s="23">
        <v>5236765283.0100002</v>
      </c>
      <c r="M57" s="23">
        <v>0</v>
      </c>
      <c r="N57" s="23">
        <v>5236765283.0100002</v>
      </c>
      <c r="O57" s="23">
        <v>0</v>
      </c>
      <c r="P57" s="23">
        <v>0</v>
      </c>
      <c r="Q57" s="23">
        <v>0</v>
      </c>
    </row>
    <row r="58" spans="5:17" x14ac:dyDescent="0.3">
      <c r="E58" s="8">
        <f t="shared" si="0"/>
        <v>39</v>
      </c>
      <c r="F58" s="21" t="s">
        <v>101</v>
      </c>
      <c r="G58" s="21" t="s">
        <v>102</v>
      </c>
      <c r="H58" s="22"/>
      <c r="I58" s="23">
        <v>29042504996.450001</v>
      </c>
      <c r="J58" s="23">
        <v>234074617.66999999</v>
      </c>
      <c r="K58" s="23">
        <v>28808430378.779999</v>
      </c>
      <c r="L58" s="23">
        <v>29014880614.130001</v>
      </c>
      <c r="M58" s="23">
        <v>255562455.47999999</v>
      </c>
      <c r="N58" s="23">
        <v>28759318158.650002</v>
      </c>
      <c r="O58" s="23">
        <v>864065817.30999994</v>
      </c>
      <c r="P58" s="23">
        <v>21775432.16</v>
      </c>
      <c r="Q58" s="23">
        <v>842290385.14999998</v>
      </c>
    </row>
    <row r="59" spans="5:17" ht="41.4" x14ac:dyDescent="0.3">
      <c r="E59" s="8">
        <f t="shared" si="0"/>
        <v>40</v>
      </c>
      <c r="F59" s="21" t="s">
        <v>103</v>
      </c>
      <c r="G59" s="21" t="s">
        <v>104</v>
      </c>
      <c r="H59" s="22" t="s">
        <v>35</v>
      </c>
      <c r="I59" s="23">
        <v>971687976.24000001</v>
      </c>
      <c r="J59" s="23">
        <v>806792148.20000005</v>
      </c>
      <c r="K59" s="23">
        <v>164895828.03999999</v>
      </c>
      <c r="L59" s="23">
        <v>971687976.24000001</v>
      </c>
      <c r="M59" s="23">
        <v>806792148.20000005</v>
      </c>
      <c r="N59" s="23">
        <v>164895828.03999999</v>
      </c>
      <c r="O59" s="23">
        <v>0</v>
      </c>
      <c r="P59" s="23">
        <v>0</v>
      </c>
      <c r="Q59" s="23">
        <v>0</v>
      </c>
    </row>
    <row r="60" spans="5:17" ht="41.4" x14ac:dyDescent="0.3">
      <c r="E60" s="8">
        <f t="shared" si="0"/>
        <v>41</v>
      </c>
      <c r="F60" s="21" t="s">
        <v>105</v>
      </c>
      <c r="G60" s="21" t="s">
        <v>106</v>
      </c>
      <c r="H60" s="22" t="s">
        <v>35</v>
      </c>
      <c r="I60" s="23">
        <v>97633258.069999993</v>
      </c>
      <c r="J60" s="23">
        <v>97631848.069999993</v>
      </c>
      <c r="K60" s="23">
        <v>1410</v>
      </c>
      <c r="L60" s="23">
        <v>103458984.06999999</v>
      </c>
      <c r="M60" s="23">
        <v>103457574.06999999</v>
      </c>
      <c r="N60" s="23">
        <v>1410</v>
      </c>
      <c r="O60" s="23">
        <v>5751098.8600000003</v>
      </c>
      <c r="P60" s="23">
        <v>5751098.8600000003</v>
      </c>
      <c r="Q60" s="23">
        <v>0</v>
      </c>
    </row>
    <row r="61" spans="5:17" ht="41.4" x14ac:dyDescent="0.3">
      <c r="E61" s="8">
        <f t="shared" si="0"/>
        <v>42</v>
      </c>
      <c r="F61" s="21" t="s">
        <v>107</v>
      </c>
      <c r="G61" s="21" t="s">
        <v>108</v>
      </c>
      <c r="H61" s="22"/>
      <c r="I61" s="23">
        <v>1069321234.3099999</v>
      </c>
      <c r="J61" s="23">
        <v>904423996.26999998</v>
      </c>
      <c r="K61" s="23">
        <v>164897238.03999999</v>
      </c>
      <c r="L61" s="23">
        <v>1075146960.3099999</v>
      </c>
      <c r="M61" s="23">
        <v>910249722.26999998</v>
      </c>
      <c r="N61" s="23">
        <v>164897238.03999999</v>
      </c>
      <c r="O61" s="23">
        <v>5751098.8600000003</v>
      </c>
      <c r="P61" s="23">
        <v>5751098.8600000003</v>
      </c>
      <c r="Q61" s="23">
        <v>0</v>
      </c>
    </row>
    <row r="62" spans="5:17" ht="27.6" x14ac:dyDescent="0.3">
      <c r="E62" s="8">
        <f t="shared" si="0"/>
        <v>43</v>
      </c>
      <c r="F62" s="21" t="s">
        <v>109</v>
      </c>
      <c r="G62" s="21" t="s">
        <v>110</v>
      </c>
      <c r="H62" s="22" t="s">
        <v>35</v>
      </c>
      <c r="I62" s="23">
        <v>2488128.56</v>
      </c>
      <c r="J62" s="23">
        <v>2488128.56</v>
      </c>
      <c r="K62" s="23">
        <v>0</v>
      </c>
      <c r="L62" s="23">
        <v>2488128.56</v>
      </c>
      <c r="M62" s="23">
        <v>2488128.56</v>
      </c>
      <c r="N62" s="23">
        <v>0</v>
      </c>
      <c r="O62" s="23">
        <v>10450000</v>
      </c>
      <c r="P62" s="23">
        <v>10450000</v>
      </c>
      <c r="Q62" s="23">
        <v>0</v>
      </c>
    </row>
    <row r="63" spans="5:17" ht="27.6" x14ac:dyDescent="0.3">
      <c r="E63" s="8">
        <f t="shared" si="0"/>
        <v>44</v>
      </c>
      <c r="F63" s="21" t="s">
        <v>111</v>
      </c>
      <c r="G63" s="21" t="s">
        <v>112</v>
      </c>
      <c r="H63" s="22" t="s">
        <v>61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-1178990.75</v>
      </c>
      <c r="P63" s="23">
        <v>-1178990.75</v>
      </c>
      <c r="Q63" s="23">
        <v>0</v>
      </c>
    </row>
    <row r="64" spans="5:17" x14ac:dyDescent="0.3">
      <c r="E64" s="8">
        <f t="shared" si="0"/>
        <v>45</v>
      </c>
      <c r="F64" s="21" t="s">
        <v>113</v>
      </c>
      <c r="G64" s="21"/>
      <c r="H64" s="22"/>
      <c r="I64" s="23">
        <v>2488128.56</v>
      </c>
      <c r="J64" s="23">
        <v>2488128.56</v>
      </c>
      <c r="K64" s="23">
        <v>0</v>
      </c>
      <c r="L64" s="23">
        <v>2488128.56</v>
      </c>
      <c r="M64" s="23">
        <v>2488128.56</v>
      </c>
      <c r="N64" s="23">
        <v>0</v>
      </c>
      <c r="O64" s="23">
        <v>9271009.25</v>
      </c>
      <c r="P64" s="23">
        <v>9271009.25</v>
      </c>
      <c r="Q64" s="23">
        <v>0</v>
      </c>
    </row>
    <row r="65" spans="5:17" ht="41.4" x14ac:dyDescent="0.3">
      <c r="E65" s="8">
        <f t="shared" si="0"/>
        <v>46</v>
      </c>
      <c r="F65" s="21" t="s">
        <v>114</v>
      </c>
      <c r="G65" s="21" t="s">
        <v>108</v>
      </c>
      <c r="H65" s="22"/>
      <c r="I65" s="23">
        <v>1071809362.87</v>
      </c>
      <c r="J65" s="23">
        <v>906912124.83000004</v>
      </c>
      <c r="K65" s="23">
        <v>164897238.03999999</v>
      </c>
      <c r="L65" s="23">
        <v>1077635088.8699999</v>
      </c>
      <c r="M65" s="23">
        <v>912737850.83000004</v>
      </c>
      <c r="N65" s="23">
        <v>164897238.03999999</v>
      </c>
      <c r="O65" s="23">
        <v>15022108.109999999</v>
      </c>
      <c r="P65" s="23">
        <v>15022108.109999999</v>
      </c>
      <c r="Q65" s="23">
        <v>0</v>
      </c>
    </row>
    <row r="66" spans="5:17" ht="27.6" x14ac:dyDescent="0.3">
      <c r="E66" s="8">
        <f t="shared" si="0"/>
        <v>47</v>
      </c>
      <c r="F66" s="21" t="s">
        <v>115</v>
      </c>
      <c r="G66" s="21" t="s">
        <v>32</v>
      </c>
      <c r="H66" s="22"/>
      <c r="I66" s="23">
        <v>333687366999.34998</v>
      </c>
      <c r="J66" s="23">
        <v>304214135729.15997</v>
      </c>
      <c r="K66" s="23">
        <v>29473231270.189999</v>
      </c>
      <c r="L66" s="23">
        <v>333141932441.22998</v>
      </c>
      <c r="M66" s="23">
        <v>303737080925.14001</v>
      </c>
      <c r="N66" s="23">
        <v>29404851516.09</v>
      </c>
      <c r="O66" s="23">
        <v>12057793936.559999</v>
      </c>
      <c r="P66" s="23">
        <v>10453047252.129999</v>
      </c>
      <c r="Q66" s="23">
        <v>1604746684.4300001</v>
      </c>
    </row>
    <row r="67" spans="5:17" x14ac:dyDescent="0.3">
      <c r="E67" s="8">
        <f t="shared" si="0"/>
        <v>48</v>
      </c>
      <c r="F67" s="21" t="s">
        <v>116</v>
      </c>
      <c r="G67" s="21" t="s">
        <v>117</v>
      </c>
      <c r="H67" s="22"/>
      <c r="I67" s="23"/>
      <c r="J67" s="23"/>
      <c r="K67" s="23"/>
      <c r="L67" s="23"/>
      <c r="M67" s="23"/>
      <c r="N67" s="23"/>
      <c r="O67" s="23"/>
      <c r="P67" s="23"/>
      <c r="Q67" s="23"/>
    </row>
    <row r="68" spans="5:17" ht="41.4" x14ac:dyDescent="0.3">
      <c r="E68" s="8">
        <f t="shared" si="0"/>
        <v>49</v>
      </c>
      <c r="F68" s="21" t="s">
        <v>118</v>
      </c>
      <c r="G68" s="21" t="s">
        <v>119</v>
      </c>
      <c r="H68" s="22" t="s">
        <v>35</v>
      </c>
      <c r="I68" s="23">
        <v>1911052.55</v>
      </c>
      <c r="J68" s="23">
        <v>0</v>
      </c>
      <c r="K68" s="23">
        <v>1911052.55</v>
      </c>
      <c r="L68" s="23">
        <v>707215.51</v>
      </c>
      <c r="M68" s="23">
        <v>0</v>
      </c>
      <c r="N68" s="23">
        <v>707215.51</v>
      </c>
      <c r="O68" s="23">
        <v>94825738.269999996</v>
      </c>
      <c r="P68" s="23">
        <v>2140000</v>
      </c>
      <c r="Q68" s="23">
        <v>92685738.269999996</v>
      </c>
    </row>
    <row r="69" spans="5:17" ht="96.6" x14ac:dyDescent="0.3">
      <c r="E69" s="8">
        <f t="shared" si="0"/>
        <v>50</v>
      </c>
      <c r="F69" s="21" t="s">
        <v>120</v>
      </c>
      <c r="G69" s="21" t="s">
        <v>121</v>
      </c>
      <c r="H69" s="22" t="s">
        <v>35</v>
      </c>
      <c r="I69" s="23">
        <v>456098906.39999998</v>
      </c>
      <c r="J69" s="23">
        <v>455463249.43000001</v>
      </c>
      <c r="K69" s="23">
        <v>635656.97</v>
      </c>
      <c r="L69" s="23">
        <v>357202800.02999997</v>
      </c>
      <c r="M69" s="23">
        <v>351672023.32999998</v>
      </c>
      <c r="N69" s="23">
        <v>5530776.7000000002</v>
      </c>
      <c r="O69" s="23">
        <v>1699612117.46</v>
      </c>
      <c r="P69" s="23">
        <v>1670595590.8599999</v>
      </c>
      <c r="Q69" s="23">
        <v>29016526.600000001</v>
      </c>
    </row>
    <row r="70" spans="5:17" ht="124.2" x14ac:dyDescent="0.3">
      <c r="E70" s="8">
        <f t="shared" si="0"/>
        <v>51</v>
      </c>
      <c r="F70" s="21" t="s">
        <v>122</v>
      </c>
      <c r="G70" s="21" t="s">
        <v>123</v>
      </c>
      <c r="H70" s="22" t="s">
        <v>35</v>
      </c>
      <c r="I70" s="23">
        <v>4456822.4000000004</v>
      </c>
      <c r="J70" s="23">
        <v>4456822.4000000004</v>
      </c>
      <c r="K70" s="23">
        <v>0</v>
      </c>
      <c r="L70" s="23">
        <v>5006417.28</v>
      </c>
      <c r="M70" s="23">
        <v>5006417.28</v>
      </c>
      <c r="N70" s="23">
        <v>0</v>
      </c>
      <c r="O70" s="23">
        <v>1636837.29</v>
      </c>
      <c r="P70" s="23">
        <v>1636837.29</v>
      </c>
      <c r="Q70" s="23">
        <v>0</v>
      </c>
    </row>
    <row r="71" spans="5:17" ht="124.2" x14ac:dyDescent="0.3">
      <c r="E71" s="8">
        <f t="shared" si="0"/>
        <v>52</v>
      </c>
      <c r="F71" s="21" t="s">
        <v>122</v>
      </c>
      <c r="G71" s="21" t="s">
        <v>123</v>
      </c>
      <c r="H71" s="22" t="s">
        <v>61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-28378280.170000002</v>
      </c>
      <c r="P71" s="23">
        <v>-28378280.170000002</v>
      </c>
      <c r="Q71" s="23">
        <v>0</v>
      </c>
    </row>
    <row r="72" spans="5:17" ht="110.4" x14ac:dyDescent="0.3">
      <c r="E72" s="8">
        <f t="shared" si="0"/>
        <v>53</v>
      </c>
      <c r="F72" s="21" t="s">
        <v>124</v>
      </c>
      <c r="G72" s="21" t="s">
        <v>125</v>
      </c>
      <c r="H72" s="22" t="s">
        <v>35</v>
      </c>
      <c r="I72" s="23">
        <v>26737004.77</v>
      </c>
      <c r="J72" s="23">
        <v>26430960.899999999</v>
      </c>
      <c r="K72" s="23">
        <v>306043.87</v>
      </c>
      <c r="L72" s="23">
        <v>24304598.890000001</v>
      </c>
      <c r="M72" s="23">
        <v>24064454.27</v>
      </c>
      <c r="N72" s="23">
        <v>240144.62</v>
      </c>
      <c r="O72" s="23">
        <v>70847871.930000007</v>
      </c>
      <c r="P72" s="23">
        <v>69167304.230000004</v>
      </c>
      <c r="Q72" s="23">
        <v>1680567.7</v>
      </c>
    </row>
    <row r="73" spans="5:17" ht="110.4" x14ac:dyDescent="0.3">
      <c r="E73" s="8">
        <f t="shared" si="0"/>
        <v>54</v>
      </c>
      <c r="F73" s="21" t="s">
        <v>126</v>
      </c>
      <c r="G73" s="21" t="s">
        <v>127</v>
      </c>
      <c r="H73" s="22" t="s">
        <v>61</v>
      </c>
      <c r="I73" s="23">
        <v>26090566.789999999</v>
      </c>
      <c r="J73" s="23">
        <v>25623284.48</v>
      </c>
      <c r="K73" s="23">
        <v>467282.31</v>
      </c>
      <c r="L73" s="23">
        <v>26692434.370000001</v>
      </c>
      <c r="M73" s="23">
        <v>26500697.640000001</v>
      </c>
      <c r="N73" s="23">
        <v>191736.73</v>
      </c>
      <c r="O73" s="23">
        <v>-236890331.50999999</v>
      </c>
      <c r="P73" s="23">
        <v>-228194318.88</v>
      </c>
      <c r="Q73" s="23">
        <v>-8696012.6300000008</v>
      </c>
    </row>
    <row r="74" spans="5:17" ht="96.6" x14ac:dyDescent="0.3">
      <c r="E74" s="8">
        <f t="shared" si="0"/>
        <v>55</v>
      </c>
      <c r="F74" s="21" t="s">
        <v>128</v>
      </c>
      <c r="G74" s="21" t="s">
        <v>121</v>
      </c>
      <c r="H74" s="22"/>
      <c r="I74" s="23">
        <v>515294352.91000003</v>
      </c>
      <c r="J74" s="23">
        <v>511974317.20999998</v>
      </c>
      <c r="K74" s="23">
        <v>3320035.7</v>
      </c>
      <c r="L74" s="23">
        <v>413913466.07999998</v>
      </c>
      <c r="M74" s="23">
        <v>407243592.51999998</v>
      </c>
      <c r="N74" s="23">
        <v>6669873.5599999996</v>
      </c>
      <c r="O74" s="23">
        <v>1601653953.27</v>
      </c>
      <c r="P74" s="23">
        <v>1486967133.3299999</v>
      </c>
      <c r="Q74" s="23">
        <v>114686819.94</v>
      </c>
    </row>
    <row r="75" spans="5:17" ht="96.6" x14ac:dyDescent="0.3">
      <c r="E75" s="8">
        <f t="shared" si="0"/>
        <v>56</v>
      </c>
      <c r="F75" s="21" t="s">
        <v>129</v>
      </c>
      <c r="G75" s="21" t="s">
        <v>130</v>
      </c>
      <c r="H75" s="22" t="s">
        <v>35</v>
      </c>
      <c r="I75" s="23">
        <v>12156417.300000001</v>
      </c>
      <c r="J75" s="23">
        <v>12156417.300000001</v>
      </c>
      <c r="K75" s="23">
        <v>0</v>
      </c>
      <c r="L75" s="23">
        <v>6045188.6299999999</v>
      </c>
      <c r="M75" s="23">
        <v>6045188.6299999999</v>
      </c>
      <c r="N75" s="23">
        <v>0</v>
      </c>
      <c r="O75" s="23">
        <v>81629599.150000006</v>
      </c>
      <c r="P75" s="23">
        <v>81629599.150000006</v>
      </c>
      <c r="Q75" s="23">
        <v>0</v>
      </c>
    </row>
    <row r="76" spans="5:17" ht="124.2" x14ac:dyDescent="0.3">
      <c r="E76" s="8">
        <f t="shared" si="0"/>
        <v>57</v>
      </c>
      <c r="F76" s="21" t="s">
        <v>131</v>
      </c>
      <c r="G76" s="21" t="s">
        <v>132</v>
      </c>
      <c r="H76" s="22" t="s">
        <v>35</v>
      </c>
      <c r="I76" s="23">
        <v>473011.05</v>
      </c>
      <c r="J76" s="23">
        <v>473011.05</v>
      </c>
      <c r="K76" s="23">
        <v>0</v>
      </c>
      <c r="L76" s="23">
        <v>232881.26</v>
      </c>
      <c r="M76" s="23">
        <v>232881.26</v>
      </c>
      <c r="N76" s="23">
        <v>0</v>
      </c>
      <c r="O76" s="23">
        <v>3532529.76</v>
      </c>
      <c r="P76" s="23">
        <v>3532529.76</v>
      </c>
      <c r="Q76" s="23">
        <v>0</v>
      </c>
    </row>
    <row r="77" spans="5:17" ht="110.4" x14ac:dyDescent="0.3">
      <c r="E77" s="8">
        <f t="shared" si="0"/>
        <v>58</v>
      </c>
      <c r="F77" s="21" t="s">
        <v>133</v>
      </c>
      <c r="G77" s="21" t="s">
        <v>134</v>
      </c>
      <c r="H77" s="22" t="s">
        <v>35</v>
      </c>
      <c r="I77" s="23">
        <v>1705201.47</v>
      </c>
      <c r="J77" s="23">
        <v>1705201.47</v>
      </c>
      <c r="K77" s="23">
        <v>0</v>
      </c>
      <c r="L77" s="23">
        <v>1693638.2</v>
      </c>
      <c r="M77" s="23">
        <v>1693638.2</v>
      </c>
      <c r="N77" s="23">
        <v>0</v>
      </c>
      <c r="O77" s="23">
        <v>1602852.34</v>
      </c>
      <c r="P77" s="23">
        <v>1602852.34</v>
      </c>
      <c r="Q77" s="23">
        <v>0</v>
      </c>
    </row>
    <row r="78" spans="5:17" ht="96.6" x14ac:dyDescent="0.3">
      <c r="E78" s="8">
        <f t="shared" si="0"/>
        <v>59</v>
      </c>
      <c r="F78" s="21" t="s">
        <v>135</v>
      </c>
      <c r="G78" s="21" t="s">
        <v>136</v>
      </c>
      <c r="H78" s="22" t="s">
        <v>61</v>
      </c>
      <c r="I78" s="23">
        <v>69401.59</v>
      </c>
      <c r="J78" s="23">
        <v>69401.59</v>
      </c>
      <c r="K78" s="23">
        <v>0</v>
      </c>
      <c r="L78" s="23">
        <v>275624.89</v>
      </c>
      <c r="M78" s="23">
        <v>275624.89</v>
      </c>
      <c r="N78" s="23">
        <v>0</v>
      </c>
      <c r="O78" s="23">
        <v>-2093755.21</v>
      </c>
      <c r="P78" s="23">
        <v>-2093755.21</v>
      </c>
      <c r="Q78" s="23">
        <v>0</v>
      </c>
    </row>
    <row r="79" spans="5:17" ht="96.6" x14ac:dyDescent="0.3">
      <c r="E79" s="8">
        <f t="shared" si="0"/>
        <v>60</v>
      </c>
      <c r="F79" s="21" t="s">
        <v>137</v>
      </c>
      <c r="G79" s="21" t="s">
        <v>138</v>
      </c>
      <c r="H79" s="22"/>
      <c r="I79" s="23">
        <v>14404031.41</v>
      </c>
      <c r="J79" s="23">
        <v>14404031.41</v>
      </c>
      <c r="K79" s="23">
        <v>0</v>
      </c>
      <c r="L79" s="23">
        <v>8247332.9800000004</v>
      </c>
      <c r="M79" s="23">
        <v>8247332.9800000004</v>
      </c>
      <c r="N79" s="23">
        <v>0</v>
      </c>
      <c r="O79" s="23">
        <v>84671226.040000007</v>
      </c>
      <c r="P79" s="23">
        <v>84671226.040000007</v>
      </c>
      <c r="Q79" s="23">
        <v>0</v>
      </c>
    </row>
    <row r="80" spans="5:17" ht="82.8" x14ac:dyDescent="0.3">
      <c r="E80" s="8">
        <f t="shared" si="0"/>
        <v>61</v>
      </c>
      <c r="F80" s="21" t="s">
        <v>139</v>
      </c>
      <c r="G80" s="21" t="s">
        <v>140</v>
      </c>
      <c r="H80" s="22" t="s">
        <v>35</v>
      </c>
      <c r="I80" s="23">
        <v>0</v>
      </c>
      <c r="J80" s="23">
        <v>0</v>
      </c>
      <c r="K80" s="23">
        <v>0</v>
      </c>
      <c r="L80" s="23">
        <v>144978.01</v>
      </c>
      <c r="M80" s="23">
        <v>144978.01</v>
      </c>
      <c r="N80" s="23">
        <v>0</v>
      </c>
      <c r="O80" s="23">
        <v>5319992.1900000004</v>
      </c>
      <c r="P80" s="23">
        <v>5319992.1900000004</v>
      </c>
      <c r="Q80" s="23">
        <v>0</v>
      </c>
    </row>
    <row r="81" spans="5:17" ht="110.4" x14ac:dyDescent="0.3">
      <c r="E81" s="8">
        <f t="shared" si="0"/>
        <v>62</v>
      </c>
      <c r="F81" s="21" t="s">
        <v>141</v>
      </c>
      <c r="G81" s="21" t="s">
        <v>142</v>
      </c>
      <c r="H81" s="22" t="s">
        <v>35</v>
      </c>
      <c r="I81" s="23">
        <v>2953.57</v>
      </c>
      <c r="J81" s="23">
        <v>2953.57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</row>
    <row r="82" spans="5:17" ht="110.4" x14ac:dyDescent="0.3">
      <c r="E82" s="8">
        <f t="shared" si="0"/>
        <v>63</v>
      </c>
      <c r="F82" s="21" t="s">
        <v>141</v>
      </c>
      <c r="G82" s="21" t="s">
        <v>142</v>
      </c>
      <c r="H82" s="22" t="s">
        <v>61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-112551.71</v>
      </c>
      <c r="P82" s="23">
        <v>-112551.71</v>
      </c>
      <c r="Q82" s="23">
        <v>0</v>
      </c>
    </row>
    <row r="83" spans="5:17" ht="96.6" x14ac:dyDescent="0.3">
      <c r="E83" s="8">
        <f t="shared" si="0"/>
        <v>64</v>
      </c>
      <c r="F83" s="21" t="s">
        <v>143</v>
      </c>
      <c r="G83" s="21" t="s">
        <v>144</v>
      </c>
      <c r="H83" s="22" t="s">
        <v>35</v>
      </c>
      <c r="I83" s="23">
        <v>86154.76</v>
      </c>
      <c r="J83" s="23">
        <v>86154.76</v>
      </c>
      <c r="K83" s="23">
        <v>0</v>
      </c>
      <c r="L83" s="23">
        <v>91508.93</v>
      </c>
      <c r="M83" s="23">
        <v>91508.93</v>
      </c>
      <c r="N83" s="23">
        <v>0</v>
      </c>
      <c r="O83" s="23">
        <v>118619.35</v>
      </c>
      <c r="P83" s="23">
        <v>118619.35</v>
      </c>
      <c r="Q83" s="23">
        <v>0</v>
      </c>
    </row>
    <row r="84" spans="5:17" ht="96.6" x14ac:dyDescent="0.3">
      <c r="E84" s="8">
        <f t="shared" ref="E84:E147" si="1">ROW($E84)-19</f>
        <v>65</v>
      </c>
      <c r="F84" s="21" t="s">
        <v>145</v>
      </c>
      <c r="G84" s="21" t="s">
        <v>146</v>
      </c>
      <c r="H84" s="22" t="s">
        <v>61</v>
      </c>
      <c r="I84" s="23">
        <v>2537.4</v>
      </c>
      <c r="J84" s="23">
        <v>2537.4</v>
      </c>
      <c r="K84" s="23">
        <v>0</v>
      </c>
      <c r="L84" s="23">
        <v>0</v>
      </c>
      <c r="M84" s="23">
        <v>0</v>
      </c>
      <c r="N84" s="23">
        <v>0</v>
      </c>
      <c r="O84" s="23">
        <v>-91582.61</v>
      </c>
      <c r="P84" s="23">
        <v>-91582.61</v>
      </c>
      <c r="Q84" s="23">
        <v>0</v>
      </c>
    </row>
    <row r="85" spans="5:17" ht="82.8" x14ac:dyDescent="0.3">
      <c r="E85" s="8">
        <f t="shared" si="1"/>
        <v>66</v>
      </c>
      <c r="F85" s="21" t="s">
        <v>147</v>
      </c>
      <c r="G85" s="21" t="s">
        <v>148</v>
      </c>
      <c r="H85" s="22"/>
      <c r="I85" s="23">
        <v>91645.73</v>
      </c>
      <c r="J85" s="23">
        <v>91645.73</v>
      </c>
      <c r="K85" s="23">
        <v>0</v>
      </c>
      <c r="L85" s="23">
        <v>236486.94</v>
      </c>
      <c r="M85" s="23">
        <v>236486.94</v>
      </c>
      <c r="N85" s="23">
        <v>0</v>
      </c>
      <c r="O85" s="23">
        <v>5234477.22</v>
      </c>
      <c r="P85" s="23">
        <v>5234477.22</v>
      </c>
      <c r="Q85" s="23">
        <v>0</v>
      </c>
    </row>
    <row r="86" spans="5:17" ht="82.8" x14ac:dyDescent="0.3">
      <c r="E86" s="8">
        <f t="shared" si="1"/>
        <v>67</v>
      </c>
      <c r="F86" s="21" t="s">
        <v>149</v>
      </c>
      <c r="G86" s="21" t="s">
        <v>150</v>
      </c>
      <c r="H86" s="22"/>
      <c r="I86" s="23">
        <v>529790030.05000001</v>
      </c>
      <c r="J86" s="23">
        <v>526469994.35000002</v>
      </c>
      <c r="K86" s="23">
        <v>3320035.7</v>
      </c>
      <c r="L86" s="23">
        <v>422397286</v>
      </c>
      <c r="M86" s="23">
        <v>415727412.44</v>
      </c>
      <c r="N86" s="23">
        <v>6669873.5599999996</v>
      </c>
      <c r="O86" s="23">
        <v>1691559656.53</v>
      </c>
      <c r="P86" s="23">
        <v>1576872836.5899999</v>
      </c>
      <c r="Q86" s="23">
        <v>114686819.94</v>
      </c>
    </row>
    <row r="87" spans="5:17" ht="82.8" x14ac:dyDescent="0.3">
      <c r="E87" s="8">
        <f t="shared" si="1"/>
        <v>68</v>
      </c>
      <c r="F87" s="21" t="s">
        <v>151</v>
      </c>
      <c r="G87" s="21" t="s">
        <v>152</v>
      </c>
      <c r="H87" s="22" t="s">
        <v>35</v>
      </c>
      <c r="I87" s="23">
        <v>46697068.079999998</v>
      </c>
      <c r="J87" s="23">
        <v>46697068.079999998</v>
      </c>
      <c r="K87" s="23">
        <v>0</v>
      </c>
      <c r="L87" s="23">
        <v>50161560.340000004</v>
      </c>
      <c r="M87" s="23">
        <v>50161560.340000004</v>
      </c>
      <c r="N87" s="23">
        <v>0</v>
      </c>
      <c r="O87" s="23">
        <v>577093297.87</v>
      </c>
      <c r="P87" s="23">
        <v>577093297.87</v>
      </c>
      <c r="Q87" s="23">
        <v>0</v>
      </c>
    </row>
    <row r="88" spans="5:17" ht="110.4" x14ac:dyDescent="0.3">
      <c r="E88" s="8">
        <f t="shared" si="1"/>
        <v>69</v>
      </c>
      <c r="F88" s="21" t="s">
        <v>153</v>
      </c>
      <c r="G88" s="21" t="s">
        <v>154</v>
      </c>
      <c r="H88" s="22" t="s">
        <v>35</v>
      </c>
      <c r="I88" s="23">
        <v>3756138.05</v>
      </c>
      <c r="J88" s="23">
        <v>3756138.05</v>
      </c>
      <c r="K88" s="23">
        <v>0</v>
      </c>
      <c r="L88" s="23">
        <v>3425500.19</v>
      </c>
      <c r="M88" s="23">
        <v>3425500.19</v>
      </c>
      <c r="N88" s="23">
        <v>0</v>
      </c>
      <c r="O88" s="23">
        <v>4785419.7300000004</v>
      </c>
      <c r="P88" s="23">
        <v>4785419.7300000004</v>
      </c>
      <c r="Q88" s="23">
        <v>0</v>
      </c>
    </row>
    <row r="89" spans="5:17" ht="110.4" x14ac:dyDescent="0.3">
      <c r="E89" s="8">
        <f t="shared" si="1"/>
        <v>70</v>
      </c>
      <c r="F89" s="21" t="s">
        <v>153</v>
      </c>
      <c r="G89" s="21" t="s">
        <v>154</v>
      </c>
      <c r="H89" s="22" t="s">
        <v>61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-10014869.380000001</v>
      </c>
      <c r="P89" s="23">
        <v>-10014869.380000001</v>
      </c>
      <c r="Q89" s="23">
        <v>0</v>
      </c>
    </row>
    <row r="90" spans="5:17" ht="96.6" x14ac:dyDescent="0.3">
      <c r="E90" s="8">
        <f t="shared" si="1"/>
        <v>71</v>
      </c>
      <c r="F90" s="21" t="s">
        <v>155</v>
      </c>
      <c r="G90" s="21" t="s">
        <v>156</v>
      </c>
      <c r="H90" s="22" t="s">
        <v>35</v>
      </c>
      <c r="I90" s="23">
        <v>8837682.8399999999</v>
      </c>
      <c r="J90" s="23">
        <v>8837682.8399999999</v>
      </c>
      <c r="K90" s="23">
        <v>0</v>
      </c>
      <c r="L90" s="23">
        <v>7911596.3300000001</v>
      </c>
      <c r="M90" s="23">
        <v>7911596.3300000001</v>
      </c>
      <c r="N90" s="23">
        <v>0</v>
      </c>
      <c r="O90" s="23">
        <v>116128530.58</v>
      </c>
      <c r="P90" s="23">
        <v>116128530.58</v>
      </c>
      <c r="Q90" s="23">
        <v>0</v>
      </c>
    </row>
    <row r="91" spans="5:17" ht="96.6" x14ac:dyDescent="0.3">
      <c r="E91" s="8">
        <f t="shared" si="1"/>
        <v>72</v>
      </c>
      <c r="F91" s="21" t="s">
        <v>157</v>
      </c>
      <c r="G91" s="21" t="s">
        <v>158</v>
      </c>
      <c r="H91" s="22" t="s">
        <v>61</v>
      </c>
      <c r="I91" s="23">
        <v>7938126.1299999999</v>
      </c>
      <c r="J91" s="23">
        <v>7938126.1299999999</v>
      </c>
      <c r="K91" s="23">
        <v>0</v>
      </c>
      <c r="L91" s="23">
        <v>8894610.9199999999</v>
      </c>
      <c r="M91" s="23">
        <v>8894610.9199999999</v>
      </c>
      <c r="N91" s="23">
        <v>0</v>
      </c>
      <c r="O91" s="23">
        <v>-289097015.01999998</v>
      </c>
      <c r="P91" s="23">
        <v>-289097015.01999998</v>
      </c>
      <c r="Q91" s="23">
        <v>0</v>
      </c>
    </row>
    <row r="92" spans="5:17" ht="82.8" x14ac:dyDescent="0.3">
      <c r="E92" s="8">
        <f t="shared" si="1"/>
        <v>73</v>
      </c>
      <c r="F92" s="21" t="s">
        <v>159</v>
      </c>
      <c r="G92" s="21" t="s">
        <v>152</v>
      </c>
      <c r="H92" s="22"/>
      <c r="I92" s="23">
        <v>67229015.099999994</v>
      </c>
      <c r="J92" s="23">
        <v>67229015.099999994</v>
      </c>
      <c r="K92" s="23">
        <v>0</v>
      </c>
      <c r="L92" s="23">
        <v>70393267.780000001</v>
      </c>
      <c r="M92" s="23">
        <v>70393267.780000001</v>
      </c>
      <c r="N92" s="23">
        <v>0</v>
      </c>
      <c r="O92" s="23">
        <v>398895363.77999997</v>
      </c>
      <c r="P92" s="23">
        <v>398895363.77999997</v>
      </c>
      <c r="Q92" s="23">
        <v>0</v>
      </c>
    </row>
    <row r="93" spans="5:17" ht="82.8" x14ac:dyDescent="0.3">
      <c r="E93" s="8">
        <f t="shared" si="1"/>
        <v>74</v>
      </c>
      <c r="F93" s="21" t="s">
        <v>160</v>
      </c>
      <c r="G93" s="21" t="s">
        <v>161</v>
      </c>
      <c r="H93" s="22" t="s">
        <v>35</v>
      </c>
      <c r="I93" s="23">
        <v>86717275.930000007</v>
      </c>
      <c r="J93" s="23">
        <v>86717275.930000007</v>
      </c>
      <c r="K93" s="23">
        <v>0</v>
      </c>
      <c r="L93" s="23">
        <v>113830691.55</v>
      </c>
      <c r="M93" s="23">
        <v>113830691.55</v>
      </c>
      <c r="N93" s="23">
        <v>0</v>
      </c>
      <c r="O93" s="23">
        <v>661022276</v>
      </c>
      <c r="P93" s="23">
        <v>661022276</v>
      </c>
      <c r="Q93" s="23">
        <v>0</v>
      </c>
    </row>
    <row r="94" spans="5:17" ht="110.4" x14ac:dyDescent="0.3">
      <c r="E94" s="8">
        <f t="shared" si="1"/>
        <v>75</v>
      </c>
      <c r="F94" s="21" t="s">
        <v>162</v>
      </c>
      <c r="G94" s="21" t="s">
        <v>163</v>
      </c>
      <c r="H94" s="22" t="s">
        <v>35</v>
      </c>
      <c r="I94" s="23">
        <v>987988.18</v>
      </c>
      <c r="J94" s="23">
        <v>987988.18</v>
      </c>
      <c r="K94" s="23">
        <v>0</v>
      </c>
      <c r="L94" s="23">
        <v>1265156.17</v>
      </c>
      <c r="M94" s="23">
        <v>1265156.17</v>
      </c>
      <c r="N94" s="23">
        <v>0</v>
      </c>
      <c r="O94" s="23">
        <v>5626412.6100000003</v>
      </c>
      <c r="P94" s="23">
        <v>5626412.6100000003</v>
      </c>
      <c r="Q94" s="23">
        <v>0</v>
      </c>
    </row>
    <row r="95" spans="5:17" ht="110.4" x14ac:dyDescent="0.3">
      <c r="E95" s="8">
        <f t="shared" si="1"/>
        <v>76</v>
      </c>
      <c r="F95" s="21" t="s">
        <v>162</v>
      </c>
      <c r="G95" s="21" t="s">
        <v>163</v>
      </c>
      <c r="H95" s="22" t="s">
        <v>61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-10949129.050000001</v>
      </c>
      <c r="P95" s="23">
        <v>-10949129.050000001</v>
      </c>
      <c r="Q95" s="23">
        <v>0</v>
      </c>
    </row>
    <row r="96" spans="5:17" ht="96.6" x14ac:dyDescent="0.3">
      <c r="E96" s="8">
        <f t="shared" si="1"/>
        <v>77</v>
      </c>
      <c r="F96" s="21" t="s">
        <v>164</v>
      </c>
      <c r="G96" s="21" t="s">
        <v>165</v>
      </c>
      <c r="H96" s="22" t="s">
        <v>35</v>
      </c>
      <c r="I96" s="23">
        <v>7578040.7999999998</v>
      </c>
      <c r="J96" s="23">
        <v>7578040.7999999998</v>
      </c>
      <c r="K96" s="23">
        <v>0</v>
      </c>
      <c r="L96" s="23">
        <v>8016779.0099999998</v>
      </c>
      <c r="M96" s="23">
        <v>8016779.0099999998</v>
      </c>
      <c r="N96" s="23">
        <v>0</v>
      </c>
      <c r="O96" s="23">
        <v>11768964.800000001</v>
      </c>
      <c r="P96" s="23">
        <v>11768964.800000001</v>
      </c>
      <c r="Q96" s="23">
        <v>0</v>
      </c>
    </row>
    <row r="97" spans="5:17" ht="82.8" x14ac:dyDescent="0.3">
      <c r="E97" s="8">
        <f t="shared" si="1"/>
        <v>78</v>
      </c>
      <c r="F97" s="21" t="s">
        <v>166</v>
      </c>
      <c r="G97" s="21" t="s">
        <v>167</v>
      </c>
      <c r="H97" s="22" t="s">
        <v>61</v>
      </c>
      <c r="I97" s="23">
        <v>31353126.469999999</v>
      </c>
      <c r="J97" s="23">
        <v>31353126.469999999</v>
      </c>
      <c r="K97" s="23">
        <v>0</v>
      </c>
      <c r="L97" s="23">
        <v>6435575.0899999999</v>
      </c>
      <c r="M97" s="23">
        <v>6435575.0899999999</v>
      </c>
      <c r="N97" s="23">
        <v>0</v>
      </c>
      <c r="O97" s="23">
        <v>-50261187.009999998</v>
      </c>
      <c r="P97" s="23">
        <v>-50261187.009999998</v>
      </c>
      <c r="Q97" s="23">
        <v>0</v>
      </c>
    </row>
    <row r="98" spans="5:17" ht="82.8" x14ac:dyDescent="0.3">
      <c r="E98" s="8">
        <f t="shared" si="1"/>
        <v>79</v>
      </c>
      <c r="F98" s="21" t="s">
        <v>168</v>
      </c>
      <c r="G98" s="21" t="s">
        <v>169</v>
      </c>
      <c r="H98" s="22"/>
      <c r="I98" s="23">
        <v>126636431.38</v>
      </c>
      <c r="J98" s="23">
        <v>126636431.38</v>
      </c>
      <c r="K98" s="23">
        <v>0</v>
      </c>
      <c r="L98" s="23">
        <v>129548201.81999999</v>
      </c>
      <c r="M98" s="23">
        <v>129548201.81999999</v>
      </c>
      <c r="N98" s="23">
        <v>0</v>
      </c>
      <c r="O98" s="23">
        <v>617207337.35000002</v>
      </c>
      <c r="P98" s="23">
        <v>617207337.35000002</v>
      </c>
      <c r="Q98" s="23">
        <v>0</v>
      </c>
    </row>
    <row r="99" spans="5:17" ht="69" x14ac:dyDescent="0.3">
      <c r="E99" s="8">
        <f t="shared" si="1"/>
        <v>80</v>
      </c>
      <c r="F99" s="21" t="s">
        <v>170</v>
      </c>
      <c r="G99" s="21" t="s">
        <v>171</v>
      </c>
      <c r="H99" s="22"/>
      <c r="I99" s="23">
        <v>193865446.47999999</v>
      </c>
      <c r="J99" s="23">
        <v>193865446.47999999</v>
      </c>
      <c r="K99" s="23">
        <v>0</v>
      </c>
      <c r="L99" s="23">
        <v>199941469.59999999</v>
      </c>
      <c r="M99" s="23">
        <v>199941469.59999999</v>
      </c>
      <c r="N99" s="23">
        <v>0</v>
      </c>
      <c r="O99" s="23">
        <v>1016102701.13</v>
      </c>
      <c r="P99" s="23">
        <v>1016102701.13</v>
      </c>
      <c r="Q99" s="23">
        <v>0</v>
      </c>
    </row>
    <row r="100" spans="5:17" ht="41.4" x14ac:dyDescent="0.3">
      <c r="E100" s="8">
        <f t="shared" si="1"/>
        <v>81</v>
      </c>
      <c r="F100" s="21" t="s">
        <v>172</v>
      </c>
      <c r="G100" s="21" t="s">
        <v>173</v>
      </c>
      <c r="H100" s="22" t="s">
        <v>35</v>
      </c>
      <c r="I100" s="23">
        <v>62278000683.480003</v>
      </c>
      <c r="J100" s="23">
        <v>58713649040.459999</v>
      </c>
      <c r="K100" s="23">
        <v>3564351643.02</v>
      </c>
      <c r="L100" s="23">
        <v>62978952853.290001</v>
      </c>
      <c r="M100" s="23">
        <v>59386494438.889999</v>
      </c>
      <c r="N100" s="23">
        <v>3592458414.4000001</v>
      </c>
      <c r="O100" s="23">
        <v>142663249.65000001</v>
      </c>
      <c r="P100" s="23">
        <v>142663249.65000001</v>
      </c>
      <c r="Q100" s="23">
        <v>0</v>
      </c>
    </row>
    <row r="101" spans="5:17" ht="55.2" x14ac:dyDescent="0.3">
      <c r="E101" s="8">
        <f t="shared" si="1"/>
        <v>82</v>
      </c>
      <c r="F101" s="21" t="s">
        <v>174</v>
      </c>
      <c r="G101" s="21" t="s">
        <v>175</v>
      </c>
      <c r="H101" s="22" t="s">
        <v>35</v>
      </c>
      <c r="I101" s="23">
        <v>2587283.6</v>
      </c>
      <c r="J101" s="23">
        <v>2587283.6</v>
      </c>
      <c r="K101" s="23">
        <v>0</v>
      </c>
      <c r="L101" s="23">
        <v>2959040.12</v>
      </c>
      <c r="M101" s="23">
        <v>2959040.12</v>
      </c>
      <c r="N101" s="23">
        <v>0</v>
      </c>
      <c r="O101" s="23">
        <v>2238382.0099999998</v>
      </c>
      <c r="P101" s="23">
        <v>2238382.0099999998</v>
      </c>
      <c r="Q101" s="23">
        <v>0</v>
      </c>
    </row>
    <row r="102" spans="5:17" ht="41.4" x14ac:dyDescent="0.3">
      <c r="E102" s="8">
        <f t="shared" si="1"/>
        <v>83</v>
      </c>
      <c r="F102" s="21" t="s">
        <v>176</v>
      </c>
      <c r="G102" s="21" t="s">
        <v>177</v>
      </c>
      <c r="H102" s="22" t="s">
        <v>61</v>
      </c>
      <c r="I102" s="23">
        <v>3452807.6</v>
      </c>
      <c r="J102" s="23">
        <v>3452807.6</v>
      </c>
      <c r="K102" s="23">
        <v>0</v>
      </c>
      <c r="L102" s="23">
        <v>2067100.45</v>
      </c>
      <c r="M102" s="23">
        <v>2067100.45</v>
      </c>
      <c r="N102" s="23">
        <v>0</v>
      </c>
      <c r="O102" s="23">
        <v>-7727322.8899999997</v>
      </c>
      <c r="P102" s="23">
        <v>-7727322.8899999997</v>
      </c>
      <c r="Q102" s="23">
        <v>0</v>
      </c>
    </row>
    <row r="103" spans="5:17" ht="41.4" x14ac:dyDescent="0.3">
      <c r="E103" s="8">
        <f t="shared" si="1"/>
        <v>84</v>
      </c>
      <c r="F103" s="21" t="s">
        <v>178</v>
      </c>
      <c r="G103" s="21" t="s">
        <v>173</v>
      </c>
      <c r="H103" s="22"/>
      <c r="I103" s="23">
        <v>62284040774.68</v>
      </c>
      <c r="J103" s="23">
        <v>58719689131.660004</v>
      </c>
      <c r="K103" s="23">
        <v>3564351643.02</v>
      </c>
      <c r="L103" s="23">
        <v>62983978993.860001</v>
      </c>
      <c r="M103" s="23">
        <v>59391520579.459999</v>
      </c>
      <c r="N103" s="23">
        <v>3592458414.4000001</v>
      </c>
      <c r="O103" s="23">
        <v>137174308.77000001</v>
      </c>
      <c r="P103" s="23">
        <v>137174308.77000001</v>
      </c>
      <c r="Q103" s="23">
        <v>0</v>
      </c>
    </row>
    <row r="104" spans="5:17" ht="27.6" x14ac:dyDescent="0.3">
      <c r="E104" s="8">
        <f t="shared" si="1"/>
        <v>85</v>
      </c>
      <c r="F104" s="21" t="s">
        <v>179</v>
      </c>
      <c r="G104" s="21" t="s">
        <v>180</v>
      </c>
      <c r="H104" s="22" t="s">
        <v>35</v>
      </c>
      <c r="I104" s="23">
        <v>1257523283.6099999</v>
      </c>
      <c r="J104" s="23">
        <v>1136232131.52</v>
      </c>
      <c r="K104" s="23">
        <v>121291152.09</v>
      </c>
      <c r="L104" s="23">
        <v>1394129864.1600001</v>
      </c>
      <c r="M104" s="23">
        <v>1252576647.9000001</v>
      </c>
      <c r="N104" s="23">
        <v>141553216.25999999</v>
      </c>
      <c r="O104" s="23">
        <v>173273353.09</v>
      </c>
      <c r="P104" s="23">
        <v>173273353.09</v>
      </c>
      <c r="Q104" s="23">
        <v>0</v>
      </c>
    </row>
    <row r="105" spans="5:17" ht="41.4" x14ac:dyDescent="0.3">
      <c r="E105" s="8">
        <f t="shared" si="1"/>
        <v>86</v>
      </c>
      <c r="F105" s="21" t="s">
        <v>181</v>
      </c>
      <c r="G105" s="21" t="s">
        <v>182</v>
      </c>
      <c r="H105" s="22" t="s">
        <v>35</v>
      </c>
      <c r="I105" s="23">
        <v>1230514.58</v>
      </c>
      <c r="J105" s="23">
        <v>1230514.58</v>
      </c>
      <c r="K105" s="23">
        <v>0</v>
      </c>
      <c r="L105" s="23">
        <v>1575424.02</v>
      </c>
      <c r="M105" s="23">
        <v>1575424.02</v>
      </c>
      <c r="N105" s="23">
        <v>0</v>
      </c>
      <c r="O105" s="23">
        <v>0</v>
      </c>
      <c r="P105" s="23">
        <v>0</v>
      </c>
      <c r="Q105" s="23">
        <v>0</v>
      </c>
    </row>
    <row r="106" spans="5:17" ht="55.2" x14ac:dyDescent="0.3">
      <c r="E106" s="8">
        <f t="shared" si="1"/>
        <v>87</v>
      </c>
      <c r="F106" s="21" t="s">
        <v>183</v>
      </c>
      <c r="G106" s="21" t="s">
        <v>184</v>
      </c>
      <c r="H106" s="22" t="s">
        <v>35</v>
      </c>
      <c r="I106" s="23">
        <v>5280324.68</v>
      </c>
      <c r="J106" s="23">
        <v>5280324.68</v>
      </c>
      <c r="K106" s="23">
        <v>0</v>
      </c>
      <c r="L106" s="23">
        <v>5387653.5800000001</v>
      </c>
      <c r="M106" s="23">
        <v>5387653.5800000001</v>
      </c>
      <c r="N106" s="23">
        <v>0</v>
      </c>
      <c r="O106" s="23">
        <v>2172216.6</v>
      </c>
      <c r="P106" s="23">
        <v>2172216.6</v>
      </c>
      <c r="Q106" s="23">
        <v>0</v>
      </c>
    </row>
    <row r="107" spans="5:17" ht="27.6" x14ac:dyDescent="0.3">
      <c r="E107" s="8">
        <f t="shared" si="1"/>
        <v>88</v>
      </c>
      <c r="F107" s="21" t="s">
        <v>185</v>
      </c>
      <c r="G107" s="21" t="s">
        <v>186</v>
      </c>
      <c r="H107" s="22" t="s">
        <v>61</v>
      </c>
      <c r="I107" s="23">
        <v>7376125.04</v>
      </c>
      <c r="J107" s="23">
        <v>7376125.04</v>
      </c>
      <c r="K107" s="23">
        <v>0</v>
      </c>
      <c r="L107" s="23">
        <v>7737108.8600000003</v>
      </c>
      <c r="M107" s="23">
        <v>7737108.8600000003</v>
      </c>
      <c r="N107" s="23">
        <v>0</v>
      </c>
      <c r="O107" s="23">
        <v>-47924827.280000001</v>
      </c>
      <c r="P107" s="23">
        <v>-47924827.280000001</v>
      </c>
      <c r="Q107" s="23">
        <v>0</v>
      </c>
    </row>
    <row r="108" spans="5:17" ht="27.6" x14ac:dyDescent="0.3">
      <c r="E108" s="8">
        <f t="shared" si="1"/>
        <v>89</v>
      </c>
      <c r="F108" s="21" t="s">
        <v>187</v>
      </c>
      <c r="G108" s="21" t="s">
        <v>180</v>
      </c>
      <c r="H108" s="22"/>
      <c r="I108" s="23">
        <v>1271410247.9100001</v>
      </c>
      <c r="J108" s="23">
        <v>1150119095.8199999</v>
      </c>
      <c r="K108" s="23">
        <v>121291152.09</v>
      </c>
      <c r="L108" s="23">
        <v>1408830050.6199999</v>
      </c>
      <c r="M108" s="23">
        <v>1267276834.3599999</v>
      </c>
      <c r="N108" s="23">
        <v>141553216.25999999</v>
      </c>
      <c r="O108" s="23">
        <v>127520742.41</v>
      </c>
      <c r="P108" s="23">
        <v>127520742.41</v>
      </c>
      <c r="Q108" s="23">
        <v>0</v>
      </c>
    </row>
    <row r="109" spans="5:17" ht="41.4" x14ac:dyDescent="0.3">
      <c r="E109" s="8">
        <f t="shared" si="1"/>
        <v>90</v>
      </c>
      <c r="F109" s="21" t="s">
        <v>188</v>
      </c>
      <c r="G109" s="21" t="s">
        <v>189</v>
      </c>
      <c r="H109" s="22" t="s">
        <v>35</v>
      </c>
      <c r="I109" s="23">
        <v>332670436.10000002</v>
      </c>
      <c r="J109" s="23">
        <v>329804558.64999998</v>
      </c>
      <c r="K109" s="23">
        <v>2865877.45</v>
      </c>
      <c r="L109" s="23">
        <v>342430812.95999998</v>
      </c>
      <c r="M109" s="23">
        <v>340205543.29000002</v>
      </c>
      <c r="N109" s="23">
        <v>2225269.67</v>
      </c>
      <c r="O109" s="23">
        <v>0</v>
      </c>
      <c r="P109" s="23">
        <v>0</v>
      </c>
      <c r="Q109" s="23">
        <v>0</v>
      </c>
    </row>
    <row r="110" spans="5:17" ht="27.6" x14ac:dyDescent="0.3">
      <c r="E110" s="8">
        <f t="shared" si="1"/>
        <v>91</v>
      </c>
      <c r="F110" s="21" t="s">
        <v>190</v>
      </c>
      <c r="G110" s="21" t="s">
        <v>191</v>
      </c>
      <c r="H110" s="22"/>
      <c r="I110" s="23">
        <v>332670436.10000002</v>
      </c>
      <c r="J110" s="23">
        <v>329804558.64999998</v>
      </c>
      <c r="K110" s="23">
        <v>2865877.45</v>
      </c>
      <c r="L110" s="23">
        <v>342430812.95999998</v>
      </c>
      <c r="M110" s="23">
        <v>340205543.29000002</v>
      </c>
      <c r="N110" s="23">
        <v>2225269.67</v>
      </c>
      <c r="O110" s="23">
        <v>0</v>
      </c>
      <c r="P110" s="23">
        <v>0</v>
      </c>
      <c r="Q110" s="23">
        <v>0</v>
      </c>
    </row>
    <row r="111" spans="5:17" x14ac:dyDescent="0.3">
      <c r="E111" s="8">
        <f t="shared" si="1"/>
        <v>92</v>
      </c>
      <c r="F111" s="21" t="s">
        <v>192</v>
      </c>
      <c r="G111" s="21" t="s">
        <v>193</v>
      </c>
      <c r="H111" s="22"/>
      <c r="I111" s="23">
        <v>63888121458.690002</v>
      </c>
      <c r="J111" s="23">
        <v>60199612786.129997</v>
      </c>
      <c r="K111" s="23">
        <v>3688508672.5599999</v>
      </c>
      <c r="L111" s="23">
        <v>64735239857.440002</v>
      </c>
      <c r="M111" s="23">
        <v>60999002957.110001</v>
      </c>
      <c r="N111" s="23">
        <v>3736236900.3299999</v>
      </c>
      <c r="O111" s="23">
        <v>264695051.18000001</v>
      </c>
      <c r="P111" s="23">
        <v>264695051.18000001</v>
      </c>
      <c r="Q111" s="23">
        <v>0</v>
      </c>
    </row>
    <row r="112" spans="5:17" ht="96.6" x14ac:dyDescent="0.3">
      <c r="E112" s="8">
        <f t="shared" si="1"/>
        <v>93</v>
      </c>
      <c r="F112" s="21" t="s">
        <v>194</v>
      </c>
      <c r="G112" s="21" t="s">
        <v>195</v>
      </c>
      <c r="H112" s="22" t="s">
        <v>35</v>
      </c>
      <c r="I112" s="23">
        <v>3814780</v>
      </c>
      <c r="J112" s="23">
        <v>3814780</v>
      </c>
      <c r="K112" s="23">
        <v>0</v>
      </c>
      <c r="L112" s="23">
        <v>3814780</v>
      </c>
      <c r="M112" s="23">
        <v>3814780</v>
      </c>
      <c r="N112" s="23">
        <v>0</v>
      </c>
      <c r="O112" s="23">
        <v>0</v>
      </c>
      <c r="P112" s="23">
        <v>0</v>
      </c>
      <c r="Q112" s="23">
        <v>0</v>
      </c>
    </row>
    <row r="113" spans="5:17" ht="55.2" x14ac:dyDescent="0.3">
      <c r="E113" s="8">
        <f t="shared" si="1"/>
        <v>94</v>
      </c>
      <c r="F113" s="21" t="s">
        <v>196</v>
      </c>
      <c r="G113" s="21" t="s">
        <v>197</v>
      </c>
      <c r="H113" s="22" t="s">
        <v>35</v>
      </c>
      <c r="I113" s="23">
        <v>398275885.12</v>
      </c>
      <c r="J113" s="23">
        <v>389139126.32999998</v>
      </c>
      <c r="K113" s="23">
        <v>9136758.7899999991</v>
      </c>
      <c r="L113" s="23">
        <v>410424189.87</v>
      </c>
      <c r="M113" s="23">
        <v>401126510.61000001</v>
      </c>
      <c r="N113" s="23">
        <v>9297679.2599999998</v>
      </c>
      <c r="O113" s="23">
        <v>6702781.96</v>
      </c>
      <c r="P113" s="23">
        <v>6185956.9800000004</v>
      </c>
      <c r="Q113" s="23">
        <v>516824.98</v>
      </c>
    </row>
    <row r="114" spans="5:17" ht="55.2" x14ac:dyDescent="0.3">
      <c r="E114" s="8">
        <f t="shared" si="1"/>
        <v>95</v>
      </c>
      <c r="F114" s="21" t="s">
        <v>198</v>
      </c>
      <c r="G114" s="21" t="s">
        <v>199</v>
      </c>
      <c r="H114" s="22"/>
      <c r="I114" s="23">
        <v>402090665.12</v>
      </c>
      <c r="J114" s="23">
        <v>392953906.32999998</v>
      </c>
      <c r="K114" s="23">
        <v>9136758.7899999991</v>
      </c>
      <c r="L114" s="23">
        <v>414238969.87</v>
      </c>
      <c r="M114" s="23">
        <v>404941290.61000001</v>
      </c>
      <c r="N114" s="23">
        <v>9297679.2599999998</v>
      </c>
      <c r="O114" s="23">
        <v>6702781.96</v>
      </c>
      <c r="P114" s="23">
        <v>6185956.9800000004</v>
      </c>
      <c r="Q114" s="23">
        <v>516824.98</v>
      </c>
    </row>
    <row r="115" spans="5:17" ht="55.2" x14ac:dyDescent="0.3">
      <c r="E115" s="8">
        <f t="shared" si="1"/>
        <v>96</v>
      </c>
      <c r="F115" s="21" t="s">
        <v>200</v>
      </c>
      <c r="G115" s="21" t="s">
        <v>199</v>
      </c>
      <c r="H115" s="22"/>
      <c r="I115" s="23">
        <v>402090665.12</v>
      </c>
      <c r="J115" s="23">
        <v>392953906.32999998</v>
      </c>
      <c r="K115" s="23">
        <v>9136758.7899999991</v>
      </c>
      <c r="L115" s="23">
        <v>414238969.87</v>
      </c>
      <c r="M115" s="23">
        <v>404941290.61000001</v>
      </c>
      <c r="N115" s="23">
        <v>9297679.2599999998</v>
      </c>
      <c r="O115" s="23">
        <v>6702781.96</v>
      </c>
      <c r="P115" s="23">
        <v>6185956.9800000004</v>
      </c>
      <c r="Q115" s="23">
        <v>516824.98</v>
      </c>
    </row>
    <row r="116" spans="5:17" ht="55.2" x14ac:dyDescent="0.3">
      <c r="E116" s="8">
        <f t="shared" si="1"/>
        <v>97</v>
      </c>
      <c r="F116" s="21" t="s">
        <v>201</v>
      </c>
      <c r="G116" s="21" t="s">
        <v>202</v>
      </c>
      <c r="H116" s="22" t="s">
        <v>35</v>
      </c>
      <c r="I116" s="23">
        <v>18132014.239999998</v>
      </c>
      <c r="J116" s="23">
        <v>18132014.239999998</v>
      </c>
      <c r="K116" s="23">
        <v>0</v>
      </c>
      <c r="L116" s="23">
        <v>18135514.239999998</v>
      </c>
      <c r="M116" s="23">
        <v>18135514.239999998</v>
      </c>
      <c r="N116" s="23">
        <v>0</v>
      </c>
      <c r="O116" s="23">
        <v>0</v>
      </c>
      <c r="P116" s="23">
        <v>0</v>
      </c>
      <c r="Q116" s="23">
        <v>0</v>
      </c>
    </row>
    <row r="117" spans="5:17" ht="69" x14ac:dyDescent="0.3">
      <c r="E117" s="8">
        <f t="shared" si="1"/>
        <v>98</v>
      </c>
      <c r="F117" s="21" t="s">
        <v>203</v>
      </c>
      <c r="G117" s="21" t="s">
        <v>204</v>
      </c>
      <c r="H117" s="22" t="s">
        <v>35</v>
      </c>
      <c r="I117" s="23">
        <v>1346903734.51</v>
      </c>
      <c r="J117" s="23">
        <v>1253847444.49</v>
      </c>
      <c r="K117" s="23">
        <v>93056290.019999996</v>
      </c>
      <c r="L117" s="23">
        <v>1334269232.4400001</v>
      </c>
      <c r="M117" s="23">
        <v>1240937532.1500001</v>
      </c>
      <c r="N117" s="23">
        <v>93331700.290000007</v>
      </c>
      <c r="O117" s="23">
        <v>25566204.190000001</v>
      </c>
      <c r="P117" s="23">
        <v>25465229.800000001</v>
      </c>
      <c r="Q117" s="23">
        <v>100974.39</v>
      </c>
    </row>
    <row r="118" spans="5:17" ht="41.4" x14ac:dyDescent="0.3">
      <c r="E118" s="8">
        <f t="shared" si="1"/>
        <v>99</v>
      </c>
      <c r="F118" s="21" t="s">
        <v>205</v>
      </c>
      <c r="G118" s="21" t="s">
        <v>206</v>
      </c>
      <c r="H118" s="22"/>
      <c r="I118" s="23">
        <v>1365035748.75</v>
      </c>
      <c r="J118" s="23">
        <v>1271979458.73</v>
      </c>
      <c r="K118" s="23">
        <v>93056290.019999996</v>
      </c>
      <c r="L118" s="23">
        <v>1352404746.6800001</v>
      </c>
      <c r="M118" s="23">
        <v>1259073046.3900001</v>
      </c>
      <c r="N118" s="23">
        <v>93331700.290000007</v>
      </c>
      <c r="O118" s="23">
        <v>25566204.190000001</v>
      </c>
      <c r="P118" s="23">
        <v>25465229.800000001</v>
      </c>
      <c r="Q118" s="23">
        <v>100974.39</v>
      </c>
    </row>
    <row r="119" spans="5:17" ht="69" x14ac:dyDescent="0.3">
      <c r="E119" s="8">
        <f t="shared" si="1"/>
        <v>100</v>
      </c>
      <c r="F119" s="21" t="s">
        <v>207</v>
      </c>
      <c r="G119" s="21" t="s">
        <v>208</v>
      </c>
      <c r="H119" s="22"/>
      <c r="I119" s="23">
        <v>1365035748.75</v>
      </c>
      <c r="J119" s="23">
        <v>1271979458.73</v>
      </c>
      <c r="K119" s="23">
        <v>93056290.019999996</v>
      </c>
      <c r="L119" s="23">
        <v>1352404746.6800001</v>
      </c>
      <c r="M119" s="23">
        <v>1259073046.3900001</v>
      </c>
      <c r="N119" s="23">
        <v>93331700.290000007</v>
      </c>
      <c r="O119" s="23">
        <v>25566204.190000001</v>
      </c>
      <c r="P119" s="23">
        <v>25465229.800000001</v>
      </c>
      <c r="Q119" s="23">
        <v>100974.39</v>
      </c>
    </row>
    <row r="120" spans="5:17" x14ac:dyDescent="0.3">
      <c r="E120" s="8">
        <f t="shared" si="1"/>
        <v>101</v>
      </c>
      <c r="F120" s="21" t="s">
        <v>209</v>
      </c>
      <c r="G120" s="21" t="s">
        <v>117</v>
      </c>
      <c r="H120" s="22"/>
      <c r="I120" s="23">
        <v>66378903349.089996</v>
      </c>
      <c r="J120" s="23">
        <v>62584881592.019997</v>
      </c>
      <c r="K120" s="23">
        <v>3794021757.0700002</v>
      </c>
      <c r="L120" s="23">
        <v>67124222329.589996</v>
      </c>
      <c r="M120" s="23">
        <v>63278686176.150002</v>
      </c>
      <c r="N120" s="23">
        <v>3845536153.4400001</v>
      </c>
      <c r="O120" s="23">
        <v>3004626394.9899998</v>
      </c>
      <c r="P120" s="23">
        <v>2889321775.6799998</v>
      </c>
      <c r="Q120" s="23">
        <v>115304619.31</v>
      </c>
    </row>
    <row r="121" spans="5:17" ht="41.4" x14ac:dyDescent="0.3">
      <c r="E121" s="8">
        <f t="shared" si="1"/>
        <v>102</v>
      </c>
      <c r="F121" s="21" t="s">
        <v>210</v>
      </c>
      <c r="G121" s="21" t="s">
        <v>211</v>
      </c>
      <c r="H121" s="22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5:17" x14ac:dyDescent="0.3">
      <c r="E122" s="8">
        <f t="shared" si="1"/>
        <v>103</v>
      </c>
      <c r="F122" s="21" t="s">
        <v>212</v>
      </c>
      <c r="G122" s="21" t="s">
        <v>213</v>
      </c>
      <c r="H122" s="22" t="s">
        <v>35</v>
      </c>
      <c r="I122" s="23">
        <v>977967.89</v>
      </c>
      <c r="J122" s="23">
        <v>977967.89</v>
      </c>
      <c r="K122" s="23">
        <v>0</v>
      </c>
      <c r="L122" s="23">
        <v>503812.5</v>
      </c>
      <c r="M122" s="23">
        <v>503812.5</v>
      </c>
      <c r="N122" s="23">
        <v>0</v>
      </c>
      <c r="O122" s="23">
        <v>7228273.5599999996</v>
      </c>
      <c r="P122" s="23">
        <v>7228273.5599999996</v>
      </c>
      <c r="Q122" s="23">
        <v>0</v>
      </c>
    </row>
    <row r="123" spans="5:17" ht="41.4" x14ac:dyDescent="0.3">
      <c r="E123" s="8">
        <f t="shared" si="1"/>
        <v>104</v>
      </c>
      <c r="F123" s="21" t="s">
        <v>214</v>
      </c>
      <c r="G123" s="21" t="s">
        <v>215</v>
      </c>
      <c r="H123" s="22" t="s">
        <v>35</v>
      </c>
      <c r="I123" s="23">
        <v>14070550</v>
      </c>
      <c r="J123" s="23">
        <v>14070550</v>
      </c>
      <c r="K123" s="23">
        <v>0</v>
      </c>
      <c r="L123" s="23">
        <v>10088716.67</v>
      </c>
      <c r="M123" s="23">
        <v>10088716.67</v>
      </c>
      <c r="N123" s="23">
        <v>0</v>
      </c>
      <c r="O123" s="23">
        <v>3981833.33</v>
      </c>
      <c r="P123" s="23">
        <v>3981833.33</v>
      </c>
      <c r="Q123" s="23">
        <v>0</v>
      </c>
    </row>
    <row r="124" spans="5:17" ht="41.4" x14ac:dyDescent="0.3">
      <c r="E124" s="8">
        <f t="shared" si="1"/>
        <v>105</v>
      </c>
      <c r="F124" s="21" t="s">
        <v>216</v>
      </c>
      <c r="G124" s="21" t="s">
        <v>217</v>
      </c>
      <c r="H124" s="22" t="s">
        <v>35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3782870</v>
      </c>
      <c r="P124" s="23">
        <v>3782870</v>
      </c>
      <c r="Q124" s="23">
        <v>0</v>
      </c>
    </row>
    <row r="125" spans="5:17" ht="41.4" x14ac:dyDescent="0.3">
      <c r="E125" s="8">
        <f t="shared" si="1"/>
        <v>106</v>
      </c>
      <c r="F125" s="21" t="s">
        <v>218</v>
      </c>
      <c r="G125" s="21" t="s">
        <v>219</v>
      </c>
      <c r="H125" s="22"/>
      <c r="I125" s="23">
        <v>15048517.890000001</v>
      </c>
      <c r="J125" s="23">
        <v>15048517.890000001</v>
      </c>
      <c r="K125" s="23">
        <v>0</v>
      </c>
      <c r="L125" s="23">
        <v>10592529.17</v>
      </c>
      <c r="M125" s="23">
        <v>10592529.17</v>
      </c>
      <c r="N125" s="23">
        <v>0</v>
      </c>
      <c r="O125" s="23">
        <v>14992976.890000001</v>
      </c>
      <c r="P125" s="23">
        <v>14992976.890000001</v>
      </c>
      <c r="Q125" s="23">
        <v>0</v>
      </c>
    </row>
    <row r="126" spans="5:17" ht="41.4" x14ac:dyDescent="0.3">
      <c r="E126" s="8">
        <f t="shared" si="1"/>
        <v>107</v>
      </c>
      <c r="F126" s="21" t="s">
        <v>220</v>
      </c>
      <c r="G126" s="21" t="s">
        <v>219</v>
      </c>
      <c r="H126" s="22"/>
      <c r="I126" s="23">
        <v>15048517.890000001</v>
      </c>
      <c r="J126" s="23">
        <v>15048517.890000001</v>
      </c>
      <c r="K126" s="23">
        <v>0</v>
      </c>
      <c r="L126" s="23">
        <v>10592529.17</v>
      </c>
      <c r="M126" s="23">
        <v>10592529.17</v>
      </c>
      <c r="N126" s="23">
        <v>0</v>
      </c>
      <c r="O126" s="23">
        <v>14992976.890000001</v>
      </c>
      <c r="P126" s="23">
        <v>14992976.890000001</v>
      </c>
      <c r="Q126" s="23">
        <v>0</v>
      </c>
    </row>
    <row r="127" spans="5:17" ht="27.6" x14ac:dyDescent="0.3">
      <c r="E127" s="8">
        <f t="shared" si="1"/>
        <v>108</v>
      </c>
      <c r="F127" s="21" t="s">
        <v>221</v>
      </c>
      <c r="G127" s="21" t="s">
        <v>222</v>
      </c>
      <c r="H127" s="22" t="s">
        <v>35</v>
      </c>
      <c r="I127" s="23">
        <v>2092488.17</v>
      </c>
      <c r="J127" s="23">
        <v>2092488.17</v>
      </c>
      <c r="K127" s="23">
        <v>0</v>
      </c>
      <c r="L127" s="23">
        <v>1658632.19</v>
      </c>
      <c r="M127" s="23">
        <v>1658632.19</v>
      </c>
      <c r="N127" s="23">
        <v>0</v>
      </c>
      <c r="O127" s="23">
        <v>7815194.71</v>
      </c>
      <c r="P127" s="23">
        <v>7815194.71</v>
      </c>
      <c r="Q127" s="23">
        <v>0</v>
      </c>
    </row>
    <row r="128" spans="5:17" ht="27.6" x14ac:dyDescent="0.3">
      <c r="E128" s="8">
        <f t="shared" si="1"/>
        <v>109</v>
      </c>
      <c r="F128" s="21" t="s">
        <v>223</v>
      </c>
      <c r="G128" s="21" t="s">
        <v>222</v>
      </c>
      <c r="H128" s="22"/>
      <c r="I128" s="23">
        <v>2092488.17</v>
      </c>
      <c r="J128" s="23">
        <v>2092488.17</v>
      </c>
      <c r="K128" s="23">
        <v>0</v>
      </c>
      <c r="L128" s="23">
        <v>1658632.19</v>
      </c>
      <c r="M128" s="23">
        <v>1658632.19</v>
      </c>
      <c r="N128" s="23">
        <v>0</v>
      </c>
      <c r="O128" s="23">
        <v>7815194.71</v>
      </c>
      <c r="P128" s="23">
        <v>7815194.71</v>
      </c>
      <c r="Q128" s="23">
        <v>0</v>
      </c>
    </row>
    <row r="129" spans="5:17" ht="41.4" x14ac:dyDescent="0.3">
      <c r="E129" s="8">
        <f t="shared" si="1"/>
        <v>110</v>
      </c>
      <c r="F129" s="21" t="s">
        <v>224</v>
      </c>
      <c r="G129" s="21" t="s">
        <v>225</v>
      </c>
      <c r="H129" s="22" t="s">
        <v>35</v>
      </c>
      <c r="I129" s="23">
        <v>15476324.140000001</v>
      </c>
      <c r="J129" s="23">
        <v>15476324.140000001</v>
      </c>
      <c r="K129" s="23">
        <v>0</v>
      </c>
      <c r="L129" s="23">
        <v>14076455.939999999</v>
      </c>
      <c r="M129" s="23">
        <v>14076455.939999999</v>
      </c>
      <c r="N129" s="23">
        <v>0</v>
      </c>
      <c r="O129" s="23">
        <v>13603018.949999999</v>
      </c>
      <c r="P129" s="23">
        <v>13603018.949999999</v>
      </c>
      <c r="Q129" s="23">
        <v>0</v>
      </c>
    </row>
    <row r="130" spans="5:17" ht="41.4" x14ac:dyDescent="0.3">
      <c r="E130" s="8">
        <f t="shared" si="1"/>
        <v>111</v>
      </c>
      <c r="F130" s="21" t="s">
        <v>226</v>
      </c>
      <c r="G130" s="21" t="s">
        <v>227</v>
      </c>
      <c r="H130" s="22" t="s">
        <v>35</v>
      </c>
      <c r="I130" s="23">
        <v>13694638.9</v>
      </c>
      <c r="J130" s="23">
        <v>13694638.9</v>
      </c>
      <c r="K130" s="23">
        <v>0</v>
      </c>
      <c r="L130" s="23">
        <v>22200626.579999998</v>
      </c>
      <c r="M130" s="23">
        <v>22200626.579999998</v>
      </c>
      <c r="N130" s="23">
        <v>0</v>
      </c>
      <c r="O130" s="23">
        <v>3466540.48</v>
      </c>
      <c r="P130" s="23">
        <v>3466540.48</v>
      </c>
      <c r="Q130" s="23">
        <v>0</v>
      </c>
    </row>
    <row r="131" spans="5:17" ht="55.2" x14ac:dyDescent="0.3">
      <c r="E131" s="8">
        <f t="shared" si="1"/>
        <v>112</v>
      </c>
      <c r="F131" s="21" t="s">
        <v>228</v>
      </c>
      <c r="G131" s="21" t="s">
        <v>229</v>
      </c>
      <c r="H131" s="22"/>
      <c r="I131" s="23">
        <v>29170963.039999999</v>
      </c>
      <c r="J131" s="23">
        <v>29170963.039999999</v>
      </c>
      <c r="K131" s="23">
        <v>0</v>
      </c>
      <c r="L131" s="23">
        <v>36277082.520000003</v>
      </c>
      <c r="M131" s="23">
        <v>36277082.520000003</v>
      </c>
      <c r="N131" s="23">
        <v>0</v>
      </c>
      <c r="O131" s="23">
        <v>17069559.43</v>
      </c>
      <c r="P131" s="23">
        <v>17069559.43</v>
      </c>
      <c r="Q131" s="23">
        <v>0</v>
      </c>
    </row>
    <row r="132" spans="5:17" ht="41.4" x14ac:dyDescent="0.3">
      <c r="E132" s="8">
        <f t="shared" si="1"/>
        <v>113</v>
      </c>
      <c r="F132" s="21" t="s">
        <v>230</v>
      </c>
      <c r="G132" s="21" t="s">
        <v>231</v>
      </c>
      <c r="H132" s="22" t="s">
        <v>35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834</v>
      </c>
      <c r="P132" s="23">
        <v>834</v>
      </c>
      <c r="Q132" s="23">
        <v>0</v>
      </c>
    </row>
    <row r="133" spans="5:17" ht="82.8" x14ac:dyDescent="0.3">
      <c r="E133" s="8">
        <f t="shared" si="1"/>
        <v>114</v>
      </c>
      <c r="F133" s="21" t="s">
        <v>232</v>
      </c>
      <c r="G133" s="21" t="s">
        <v>233</v>
      </c>
      <c r="H133" s="22" t="s">
        <v>35</v>
      </c>
      <c r="I133" s="23">
        <v>4035242.08</v>
      </c>
      <c r="J133" s="23">
        <v>4035242.08</v>
      </c>
      <c r="K133" s="23">
        <v>0</v>
      </c>
      <c r="L133" s="23">
        <v>4980186.78</v>
      </c>
      <c r="M133" s="23">
        <v>4980186.78</v>
      </c>
      <c r="N133" s="23">
        <v>0</v>
      </c>
      <c r="O133" s="23">
        <v>3488064.91</v>
      </c>
      <c r="P133" s="23">
        <v>3488064.91</v>
      </c>
      <c r="Q133" s="23">
        <v>0</v>
      </c>
    </row>
    <row r="134" spans="5:17" ht="55.2" x14ac:dyDescent="0.3">
      <c r="E134" s="8">
        <f t="shared" si="1"/>
        <v>115</v>
      </c>
      <c r="F134" s="21" t="s">
        <v>234</v>
      </c>
      <c r="G134" s="21" t="s">
        <v>235</v>
      </c>
      <c r="H134" s="22"/>
      <c r="I134" s="23">
        <v>4035242.08</v>
      </c>
      <c r="J134" s="23">
        <v>4035242.08</v>
      </c>
      <c r="K134" s="23">
        <v>0</v>
      </c>
      <c r="L134" s="23">
        <v>4980186.78</v>
      </c>
      <c r="M134" s="23">
        <v>4980186.78</v>
      </c>
      <c r="N134" s="23">
        <v>0</v>
      </c>
      <c r="O134" s="23">
        <v>3488898.91</v>
      </c>
      <c r="P134" s="23">
        <v>3488898.91</v>
      </c>
      <c r="Q134" s="23">
        <v>0</v>
      </c>
    </row>
    <row r="135" spans="5:17" ht="82.8" x14ac:dyDescent="0.3">
      <c r="E135" s="8">
        <f t="shared" si="1"/>
        <v>116</v>
      </c>
      <c r="F135" s="21" t="s">
        <v>236</v>
      </c>
      <c r="G135" s="21" t="s">
        <v>237</v>
      </c>
      <c r="H135" s="22" t="s">
        <v>35</v>
      </c>
      <c r="I135" s="23">
        <v>41546806619.800003</v>
      </c>
      <c r="J135" s="23">
        <v>17683103625.450001</v>
      </c>
      <c r="K135" s="23">
        <v>23863702994.349998</v>
      </c>
      <c r="L135" s="23">
        <v>41546806619.800003</v>
      </c>
      <c r="M135" s="23">
        <v>17683103625.450001</v>
      </c>
      <c r="N135" s="23">
        <v>23863702994.349998</v>
      </c>
      <c r="O135" s="23">
        <v>0</v>
      </c>
      <c r="P135" s="23">
        <v>0</v>
      </c>
      <c r="Q135" s="23">
        <v>0</v>
      </c>
    </row>
    <row r="136" spans="5:17" ht="69" x14ac:dyDescent="0.3">
      <c r="E136" s="8">
        <f t="shared" si="1"/>
        <v>117</v>
      </c>
      <c r="F136" s="21" t="s">
        <v>238</v>
      </c>
      <c r="G136" s="21" t="s">
        <v>239</v>
      </c>
      <c r="H136" s="22" t="s">
        <v>35</v>
      </c>
      <c r="I136" s="23">
        <v>10104278054.59</v>
      </c>
      <c r="J136" s="23">
        <v>10093078225.370001</v>
      </c>
      <c r="K136" s="23">
        <v>11199829.220000001</v>
      </c>
      <c r="L136" s="23">
        <v>10104278054.59</v>
      </c>
      <c r="M136" s="23">
        <v>10093078225.370001</v>
      </c>
      <c r="N136" s="23">
        <v>11199829.220000001</v>
      </c>
      <c r="O136" s="23">
        <v>0</v>
      </c>
      <c r="P136" s="23">
        <v>0</v>
      </c>
      <c r="Q136" s="23">
        <v>0</v>
      </c>
    </row>
    <row r="137" spans="5:17" ht="41.4" x14ac:dyDescent="0.3">
      <c r="E137" s="8">
        <f t="shared" si="1"/>
        <v>118</v>
      </c>
      <c r="F137" s="21" t="s">
        <v>240</v>
      </c>
      <c r="G137" s="21" t="s">
        <v>241</v>
      </c>
      <c r="H137" s="22" t="s">
        <v>35</v>
      </c>
      <c r="I137" s="23">
        <v>59372.2</v>
      </c>
      <c r="J137" s="23">
        <v>59372.2</v>
      </c>
      <c r="K137" s="23">
        <v>0</v>
      </c>
      <c r="L137" s="23">
        <v>42252.53</v>
      </c>
      <c r="M137" s="23">
        <v>42252.53</v>
      </c>
      <c r="N137" s="23">
        <v>0</v>
      </c>
      <c r="O137" s="23">
        <v>265159.45</v>
      </c>
      <c r="P137" s="23">
        <v>265159.45</v>
      </c>
      <c r="Q137" s="23">
        <v>0</v>
      </c>
    </row>
    <row r="138" spans="5:17" ht="69" x14ac:dyDescent="0.3">
      <c r="E138" s="8">
        <f t="shared" si="1"/>
        <v>119</v>
      </c>
      <c r="F138" s="21" t="s">
        <v>242</v>
      </c>
      <c r="G138" s="21" t="s">
        <v>243</v>
      </c>
      <c r="H138" s="22" t="s">
        <v>35</v>
      </c>
      <c r="I138" s="23">
        <v>32192940.640000001</v>
      </c>
      <c r="J138" s="23">
        <v>28253416.210000001</v>
      </c>
      <c r="K138" s="23">
        <v>3939524.43</v>
      </c>
      <c r="L138" s="23">
        <v>32210016.719999999</v>
      </c>
      <c r="M138" s="23">
        <v>28273936.789999999</v>
      </c>
      <c r="N138" s="23">
        <v>3936079.93</v>
      </c>
      <c r="O138" s="23">
        <v>117568983.67</v>
      </c>
      <c r="P138" s="23">
        <v>117303784.73</v>
      </c>
      <c r="Q138" s="23">
        <v>265198.94</v>
      </c>
    </row>
    <row r="139" spans="5:17" ht="69" x14ac:dyDescent="0.3">
      <c r="E139" s="8">
        <f t="shared" si="1"/>
        <v>120</v>
      </c>
      <c r="F139" s="21" t="s">
        <v>244</v>
      </c>
      <c r="G139" s="21" t="s">
        <v>245</v>
      </c>
      <c r="H139" s="22"/>
      <c r="I139" s="23">
        <v>51683336987.230003</v>
      </c>
      <c r="J139" s="23">
        <v>27804494639.23</v>
      </c>
      <c r="K139" s="23">
        <v>23878842348</v>
      </c>
      <c r="L139" s="23">
        <v>51683336943.639999</v>
      </c>
      <c r="M139" s="23">
        <v>27804498040.139999</v>
      </c>
      <c r="N139" s="23">
        <v>23878838903.5</v>
      </c>
      <c r="O139" s="23">
        <v>117834143.12</v>
      </c>
      <c r="P139" s="23">
        <v>117568944.18000001</v>
      </c>
      <c r="Q139" s="23">
        <v>265198.94</v>
      </c>
    </row>
    <row r="140" spans="5:17" ht="41.4" x14ac:dyDescent="0.3">
      <c r="E140" s="8">
        <f t="shared" si="1"/>
        <v>121</v>
      </c>
      <c r="F140" s="21" t="s">
        <v>246</v>
      </c>
      <c r="G140" s="21" t="s">
        <v>247</v>
      </c>
      <c r="H140" s="22" t="s">
        <v>35</v>
      </c>
      <c r="I140" s="23">
        <v>376574.53</v>
      </c>
      <c r="J140" s="23">
        <v>376574.53</v>
      </c>
      <c r="K140" s="23">
        <v>0</v>
      </c>
      <c r="L140" s="23">
        <v>221257.85</v>
      </c>
      <c r="M140" s="23">
        <v>221257.85</v>
      </c>
      <c r="N140" s="23">
        <v>0</v>
      </c>
      <c r="O140" s="23">
        <v>173135.53</v>
      </c>
      <c r="P140" s="23">
        <v>173135.53</v>
      </c>
      <c r="Q140" s="23">
        <v>0</v>
      </c>
    </row>
    <row r="141" spans="5:17" ht="69" x14ac:dyDescent="0.3">
      <c r="E141" s="8">
        <f t="shared" si="1"/>
        <v>122</v>
      </c>
      <c r="F141" s="21" t="s">
        <v>248</v>
      </c>
      <c r="G141" s="21" t="s">
        <v>249</v>
      </c>
      <c r="H141" s="22" t="s">
        <v>35</v>
      </c>
      <c r="I141" s="23">
        <v>402.5</v>
      </c>
      <c r="J141" s="23">
        <v>402.5</v>
      </c>
      <c r="K141" s="23">
        <v>0</v>
      </c>
      <c r="L141" s="23">
        <v>0</v>
      </c>
      <c r="M141" s="23">
        <v>0</v>
      </c>
      <c r="N141" s="23">
        <v>0</v>
      </c>
      <c r="O141" s="23">
        <v>2733.23</v>
      </c>
      <c r="P141" s="23">
        <v>2733.23</v>
      </c>
      <c r="Q141" s="23">
        <v>0</v>
      </c>
    </row>
    <row r="142" spans="5:17" ht="55.2" x14ac:dyDescent="0.3">
      <c r="E142" s="8">
        <f t="shared" si="1"/>
        <v>123</v>
      </c>
      <c r="F142" s="21" t="s">
        <v>250</v>
      </c>
      <c r="G142" s="21" t="s">
        <v>251</v>
      </c>
      <c r="H142" s="22"/>
      <c r="I142" s="23">
        <v>376977.03</v>
      </c>
      <c r="J142" s="23">
        <v>376977.03</v>
      </c>
      <c r="K142" s="23">
        <v>0</v>
      </c>
      <c r="L142" s="23">
        <v>221257.85</v>
      </c>
      <c r="M142" s="23">
        <v>221257.85</v>
      </c>
      <c r="N142" s="23">
        <v>0</v>
      </c>
      <c r="O142" s="23">
        <v>175868.76</v>
      </c>
      <c r="P142" s="23">
        <v>175868.76</v>
      </c>
      <c r="Q142" s="23">
        <v>0</v>
      </c>
    </row>
    <row r="143" spans="5:17" ht="41.4" x14ac:dyDescent="0.3">
      <c r="E143" s="8">
        <f t="shared" si="1"/>
        <v>124</v>
      </c>
      <c r="F143" s="21" t="s">
        <v>252</v>
      </c>
      <c r="G143" s="21" t="s">
        <v>253</v>
      </c>
      <c r="H143" s="22" t="s">
        <v>35</v>
      </c>
      <c r="I143" s="23">
        <v>864912.38</v>
      </c>
      <c r="J143" s="23">
        <v>864912.38</v>
      </c>
      <c r="K143" s="23">
        <v>0</v>
      </c>
      <c r="L143" s="23">
        <v>838807.9</v>
      </c>
      <c r="M143" s="23">
        <v>838807.9</v>
      </c>
      <c r="N143" s="23">
        <v>0</v>
      </c>
      <c r="O143" s="23">
        <v>1339797.6599999999</v>
      </c>
      <c r="P143" s="23">
        <v>1339797.6599999999</v>
      </c>
      <c r="Q143" s="23">
        <v>0</v>
      </c>
    </row>
    <row r="144" spans="5:17" x14ac:dyDescent="0.3">
      <c r="E144" s="8">
        <f t="shared" si="1"/>
        <v>125</v>
      </c>
      <c r="F144" s="21" t="s">
        <v>254</v>
      </c>
      <c r="G144" s="21" t="s">
        <v>255</v>
      </c>
      <c r="H144" s="22" t="s">
        <v>35</v>
      </c>
      <c r="I144" s="23">
        <v>7901049.5700000003</v>
      </c>
      <c r="J144" s="23">
        <v>7901049.5700000003</v>
      </c>
      <c r="K144" s="23">
        <v>0</v>
      </c>
      <c r="L144" s="23">
        <v>7198477.0700000003</v>
      </c>
      <c r="M144" s="23">
        <v>7198477.0700000003</v>
      </c>
      <c r="N144" s="23">
        <v>0</v>
      </c>
      <c r="O144" s="23">
        <v>2551869.98</v>
      </c>
      <c r="P144" s="23">
        <v>2551869.98</v>
      </c>
      <c r="Q144" s="23">
        <v>0</v>
      </c>
    </row>
    <row r="145" spans="5:17" x14ac:dyDescent="0.3">
      <c r="E145" s="8">
        <f t="shared" si="1"/>
        <v>126</v>
      </c>
      <c r="F145" s="21" t="s">
        <v>256</v>
      </c>
      <c r="G145" s="21" t="s">
        <v>257</v>
      </c>
      <c r="H145" s="22"/>
      <c r="I145" s="23">
        <v>8765961.9499999993</v>
      </c>
      <c r="J145" s="23">
        <v>8765961.9499999993</v>
      </c>
      <c r="K145" s="23">
        <v>0</v>
      </c>
      <c r="L145" s="23">
        <v>8037284.9699999997</v>
      </c>
      <c r="M145" s="23">
        <v>8037284.9699999997</v>
      </c>
      <c r="N145" s="23">
        <v>0</v>
      </c>
      <c r="O145" s="23">
        <v>3891667.64</v>
      </c>
      <c r="P145" s="23">
        <v>3891667.64</v>
      </c>
      <c r="Q145" s="23">
        <v>0</v>
      </c>
    </row>
    <row r="146" spans="5:17" ht="55.2" x14ac:dyDescent="0.3">
      <c r="E146" s="8">
        <f t="shared" si="1"/>
        <v>127</v>
      </c>
      <c r="F146" s="21" t="s">
        <v>258</v>
      </c>
      <c r="G146" s="21" t="s">
        <v>259</v>
      </c>
      <c r="H146" s="22" t="s">
        <v>61</v>
      </c>
      <c r="I146" s="23">
        <v>4380442.83</v>
      </c>
      <c r="J146" s="23">
        <v>4380442.83</v>
      </c>
      <c r="K146" s="23">
        <v>0</v>
      </c>
      <c r="L146" s="23">
        <v>431011.05</v>
      </c>
      <c r="M146" s="23">
        <v>431011.05</v>
      </c>
      <c r="N146" s="23">
        <v>0</v>
      </c>
      <c r="O146" s="23">
        <v>-9515273.5600000005</v>
      </c>
      <c r="P146" s="23">
        <v>-9515273.5600000005</v>
      </c>
      <c r="Q146" s="23">
        <v>0</v>
      </c>
    </row>
    <row r="147" spans="5:17" ht="55.2" x14ac:dyDescent="0.3">
      <c r="E147" s="8">
        <f t="shared" si="1"/>
        <v>128</v>
      </c>
      <c r="F147" s="21" t="s">
        <v>260</v>
      </c>
      <c r="G147" s="21" t="s">
        <v>261</v>
      </c>
      <c r="H147" s="22" t="s">
        <v>61</v>
      </c>
      <c r="I147" s="23">
        <v>827632.81</v>
      </c>
      <c r="J147" s="23">
        <v>827632.81</v>
      </c>
      <c r="K147" s="23">
        <v>0</v>
      </c>
      <c r="L147" s="23">
        <v>19744200.5</v>
      </c>
      <c r="M147" s="23">
        <v>19744200.5</v>
      </c>
      <c r="N147" s="23">
        <v>0</v>
      </c>
      <c r="O147" s="23">
        <v>-116124336.65000001</v>
      </c>
      <c r="P147" s="23">
        <v>-116124336.65000001</v>
      </c>
      <c r="Q147" s="23">
        <v>0</v>
      </c>
    </row>
    <row r="148" spans="5:17" ht="41.4" x14ac:dyDescent="0.3">
      <c r="E148" s="8">
        <f t="shared" ref="E148:E211" si="2">ROW($E148)-19</f>
        <v>129</v>
      </c>
      <c r="F148" s="21" t="s">
        <v>262</v>
      </c>
      <c r="G148" s="21" t="s">
        <v>263</v>
      </c>
      <c r="H148" s="22"/>
      <c r="I148" s="23">
        <v>5208075.6399999997</v>
      </c>
      <c r="J148" s="23">
        <v>5208075.6399999997</v>
      </c>
      <c r="K148" s="23">
        <v>0</v>
      </c>
      <c r="L148" s="23">
        <v>20175211.550000001</v>
      </c>
      <c r="M148" s="23">
        <v>20175211.550000001</v>
      </c>
      <c r="N148" s="23">
        <v>0</v>
      </c>
      <c r="O148" s="23">
        <v>-125639610.20999999</v>
      </c>
      <c r="P148" s="23">
        <v>-125639610.20999999</v>
      </c>
      <c r="Q148" s="23">
        <v>0</v>
      </c>
    </row>
    <row r="149" spans="5:17" x14ac:dyDescent="0.3">
      <c r="E149" s="8">
        <f t="shared" si="2"/>
        <v>130</v>
      </c>
      <c r="F149" s="21" t="s">
        <v>264</v>
      </c>
      <c r="G149" s="21" t="s">
        <v>265</v>
      </c>
      <c r="H149" s="22"/>
      <c r="I149" s="23">
        <v>51732986695.139999</v>
      </c>
      <c r="J149" s="23">
        <v>27854144347.139999</v>
      </c>
      <c r="K149" s="23">
        <v>23878842348</v>
      </c>
      <c r="L149" s="23">
        <v>51754686599.5</v>
      </c>
      <c r="M149" s="23">
        <v>27875847696</v>
      </c>
      <c r="N149" s="23">
        <v>23878838903.5</v>
      </c>
      <c r="O149" s="23">
        <v>24635722.359999999</v>
      </c>
      <c r="P149" s="23">
        <v>24370523.420000002</v>
      </c>
      <c r="Q149" s="23">
        <v>265198.94</v>
      </c>
    </row>
    <row r="150" spans="5:17" ht="27.6" x14ac:dyDescent="0.3">
      <c r="E150" s="8">
        <f t="shared" si="2"/>
        <v>131</v>
      </c>
      <c r="F150" s="21" t="s">
        <v>266</v>
      </c>
      <c r="G150" s="21" t="s">
        <v>267</v>
      </c>
      <c r="H150" s="22" t="s">
        <v>35</v>
      </c>
      <c r="I150" s="23">
        <v>320236664186.40002</v>
      </c>
      <c r="J150" s="23">
        <v>294354415773.21997</v>
      </c>
      <c r="K150" s="23">
        <v>25882248413.18</v>
      </c>
      <c r="L150" s="23">
        <v>320213946741.65997</v>
      </c>
      <c r="M150" s="23">
        <v>294354596724.66998</v>
      </c>
      <c r="N150" s="23">
        <v>25859350016.990002</v>
      </c>
      <c r="O150" s="23">
        <v>4979755.3600000003</v>
      </c>
      <c r="P150" s="23">
        <v>2417553.4</v>
      </c>
      <c r="Q150" s="23">
        <v>2562201.96</v>
      </c>
    </row>
    <row r="151" spans="5:17" x14ac:dyDescent="0.3">
      <c r="E151" s="8">
        <f t="shared" si="2"/>
        <v>132</v>
      </c>
      <c r="F151" s="21" t="s">
        <v>268</v>
      </c>
      <c r="G151" s="21" t="s">
        <v>269</v>
      </c>
      <c r="H151" s="22"/>
      <c r="I151" s="23">
        <v>320236664186.40002</v>
      </c>
      <c r="J151" s="23">
        <v>294354415773.21997</v>
      </c>
      <c r="K151" s="23">
        <v>25882248413.18</v>
      </c>
      <c r="L151" s="23">
        <v>320213946741.65997</v>
      </c>
      <c r="M151" s="23">
        <v>294354596724.66998</v>
      </c>
      <c r="N151" s="23">
        <v>25859350016.990002</v>
      </c>
      <c r="O151" s="23">
        <v>4979755.3600000003</v>
      </c>
      <c r="P151" s="23">
        <v>2417553.4</v>
      </c>
      <c r="Q151" s="23">
        <v>2562201.96</v>
      </c>
    </row>
    <row r="152" spans="5:17" ht="41.4" x14ac:dyDescent="0.3">
      <c r="E152" s="8">
        <f t="shared" si="2"/>
        <v>133</v>
      </c>
      <c r="F152" s="21" t="s">
        <v>270</v>
      </c>
      <c r="G152" s="21" t="s">
        <v>271</v>
      </c>
      <c r="H152" s="22"/>
      <c r="I152" s="23">
        <v>320236664186.40002</v>
      </c>
      <c r="J152" s="23">
        <v>294354415773.21997</v>
      </c>
      <c r="K152" s="23">
        <v>25882248413.18</v>
      </c>
      <c r="L152" s="23">
        <v>320213946741.65997</v>
      </c>
      <c r="M152" s="23">
        <v>294354596724.66998</v>
      </c>
      <c r="N152" s="23">
        <v>25859350016.990002</v>
      </c>
      <c r="O152" s="23">
        <v>4979755.3600000003</v>
      </c>
      <c r="P152" s="23">
        <v>2417553.4</v>
      </c>
      <c r="Q152" s="23">
        <v>2562201.96</v>
      </c>
    </row>
    <row r="153" spans="5:17" ht="41.4" x14ac:dyDescent="0.3">
      <c r="E153" s="8">
        <f t="shared" si="2"/>
        <v>134</v>
      </c>
      <c r="F153" s="21" t="s">
        <v>272</v>
      </c>
      <c r="G153" s="21" t="s">
        <v>273</v>
      </c>
      <c r="H153" s="22" t="s">
        <v>35</v>
      </c>
      <c r="I153" s="23">
        <v>23417375338.09</v>
      </c>
      <c r="J153" s="23">
        <v>0</v>
      </c>
      <c r="K153" s="23">
        <v>23417375338.09</v>
      </c>
      <c r="L153" s="23">
        <v>23432784095.919998</v>
      </c>
      <c r="M153" s="23">
        <v>0</v>
      </c>
      <c r="N153" s="23">
        <v>23432784095.919998</v>
      </c>
      <c r="O153" s="23">
        <v>8756909412.3700008</v>
      </c>
      <c r="P153" s="23">
        <v>0</v>
      </c>
      <c r="Q153" s="23">
        <v>8756909412.3700008</v>
      </c>
    </row>
    <row r="154" spans="5:17" ht="41.4" x14ac:dyDescent="0.3">
      <c r="E154" s="8">
        <f t="shared" si="2"/>
        <v>135</v>
      </c>
      <c r="F154" s="21" t="s">
        <v>274</v>
      </c>
      <c r="G154" s="21" t="s">
        <v>275</v>
      </c>
      <c r="H154" s="22" t="s">
        <v>61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-8756909412.3700008</v>
      </c>
      <c r="P154" s="23">
        <v>-8756909412.3700008</v>
      </c>
      <c r="Q154" s="23">
        <v>0</v>
      </c>
    </row>
    <row r="155" spans="5:17" ht="41.4" x14ac:dyDescent="0.3">
      <c r="E155" s="8">
        <f t="shared" si="2"/>
        <v>136</v>
      </c>
      <c r="F155" s="21" t="s">
        <v>276</v>
      </c>
      <c r="G155" s="21" t="s">
        <v>273</v>
      </c>
      <c r="H155" s="22"/>
      <c r="I155" s="23">
        <v>23417375338.09</v>
      </c>
      <c r="J155" s="23">
        <v>0</v>
      </c>
      <c r="K155" s="23">
        <v>23417375338.09</v>
      </c>
      <c r="L155" s="23">
        <v>23432784095.919998</v>
      </c>
      <c r="M155" s="23">
        <v>0</v>
      </c>
      <c r="N155" s="23">
        <v>23432784095.919998</v>
      </c>
      <c r="O155" s="23">
        <v>0</v>
      </c>
      <c r="P155" s="23">
        <v>-8756909412.3700008</v>
      </c>
      <c r="Q155" s="23">
        <v>8756909412.3700008</v>
      </c>
    </row>
    <row r="156" spans="5:17" ht="41.4" x14ac:dyDescent="0.3">
      <c r="E156" s="8">
        <f t="shared" si="2"/>
        <v>137</v>
      </c>
      <c r="F156" s="21" t="s">
        <v>277</v>
      </c>
      <c r="G156" s="21" t="s">
        <v>273</v>
      </c>
      <c r="H156" s="22"/>
      <c r="I156" s="23">
        <v>23417375338.09</v>
      </c>
      <c r="J156" s="23">
        <v>0</v>
      </c>
      <c r="K156" s="23">
        <v>23417375338.09</v>
      </c>
      <c r="L156" s="23">
        <v>23432784095.919998</v>
      </c>
      <c r="M156" s="23">
        <v>0</v>
      </c>
      <c r="N156" s="23">
        <v>23432784095.919998</v>
      </c>
      <c r="O156" s="23">
        <v>0</v>
      </c>
      <c r="P156" s="23">
        <v>-8756909412.3700008</v>
      </c>
      <c r="Q156" s="23">
        <v>8756909412.3700008</v>
      </c>
    </row>
    <row r="157" spans="5:17" ht="41.4" x14ac:dyDescent="0.3">
      <c r="E157" s="8">
        <f t="shared" si="2"/>
        <v>138</v>
      </c>
      <c r="F157" s="21" t="s">
        <v>278</v>
      </c>
      <c r="G157" s="21" t="s">
        <v>211</v>
      </c>
      <c r="H157" s="22"/>
      <c r="I157" s="23">
        <v>395402074737.52002</v>
      </c>
      <c r="J157" s="23">
        <v>322223608638.25</v>
      </c>
      <c r="K157" s="23">
        <v>73178466099.270004</v>
      </c>
      <c r="L157" s="23">
        <v>395412009966.25</v>
      </c>
      <c r="M157" s="23">
        <v>322241036949.84003</v>
      </c>
      <c r="N157" s="23">
        <v>73170973016.410004</v>
      </c>
      <c r="O157" s="23">
        <v>44608454.609999999</v>
      </c>
      <c r="P157" s="23">
        <v>-8715128358.6599998</v>
      </c>
      <c r="Q157" s="23">
        <v>8759736813.2700005</v>
      </c>
    </row>
    <row r="158" spans="5:17" ht="27.6" x14ac:dyDescent="0.3">
      <c r="E158" s="8">
        <f t="shared" si="2"/>
        <v>139</v>
      </c>
      <c r="F158" s="21" t="s">
        <v>279</v>
      </c>
      <c r="G158" s="21" t="s">
        <v>280</v>
      </c>
      <c r="H158" s="22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5:17" x14ac:dyDescent="0.3">
      <c r="E159" s="8">
        <f t="shared" si="2"/>
        <v>140</v>
      </c>
      <c r="F159" s="21" t="s">
        <v>281</v>
      </c>
      <c r="G159" s="21" t="s">
        <v>282</v>
      </c>
      <c r="H159" s="22" t="s">
        <v>35</v>
      </c>
      <c r="I159" s="23">
        <v>2117080</v>
      </c>
      <c r="J159" s="23">
        <v>2117080</v>
      </c>
      <c r="K159" s="23">
        <v>0</v>
      </c>
      <c r="L159" s="23">
        <v>0</v>
      </c>
      <c r="M159" s="23">
        <v>0</v>
      </c>
      <c r="N159" s="23">
        <v>0</v>
      </c>
      <c r="O159" s="23">
        <v>131800057.75</v>
      </c>
      <c r="P159" s="23">
        <v>131800057.75</v>
      </c>
      <c r="Q159" s="23">
        <v>0</v>
      </c>
    </row>
    <row r="160" spans="5:17" ht="41.4" x14ac:dyDescent="0.3">
      <c r="E160" s="8">
        <f t="shared" si="2"/>
        <v>141</v>
      </c>
      <c r="F160" s="21" t="s">
        <v>283</v>
      </c>
      <c r="G160" s="21" t="s">
        <v>284</v>
      </c>
      <c r="H160" s="22" t="s">
        <v>61</v>
      </c>
      <c r="I160" s="23">
        <v>0</v>
      </c>
      <c r="J160" s="23">
        <v>0</v>
      </c>
      <c r="K160" s="23">
        <v>0</v>
      </c>
      <c r="L160" s="23">
        <v>1447100.16</v>
      </c>
      <c r="M160" s="23">
        <v>1447100.16</v>
      </c>
      <c r="N160" s="23">
        <v>0</v>
      </c>
      <c r="O160" s="23">
        <v>-41783890.299999997</v>
      </c>
      <c r="P160" s="23">
        <v>-41783890.299999997</v>
      </c>
      <c r="Q160" s="23">
        <v>0</v>
      </c>
    </row>
    <row r="161" spans="5:17" x14ac:dyDescent="0.3">
      <c r="E161" s="8">
        <f t="shared" si="2"/>
        <v>142</v>
      </c>
      <c r="F161" s="21" t="s">
        <v>285</v>
      </c>
      <c r="G161" s="21" t="s">
        <v>282</v>
      </c>
      <c r="H161" s="22"/>
      <c r="I161" s="23">
        <v>2117080</v>
      </c>
      <c r="J161" s="23">
        <v>2117080</v>
      </c>
      <c r="K161" s="23">
        <v>0</v>
      </c>
      <c r="L161" s="23">
        <v>1447100.16</v>
      </c>
      <c r="M161" s="23">
        <v>1447100.16</v>
      </c>
      <c r="N161" s="23">
        <v>0</v>
      </c>
      <c r="O161" s="23">
        <v>90016167.450000003</v>
      </c>
      <c r="P161" s="23">
        <v>90016167.450000003</v>
      </c>
      <c r="Q161" s="23">
        <v>0</v>
      </c>
    </row>
    <row r="162" spans="5:17" ht="69" x14ac:dyDescent="0.3">
      <c r="E162" s="8">
        <f t="shared" si="2"/>
        <v>143</v>
      </c>
      <c r="F162" s="21" t="s">
        <v>286</v>
      </c>
      <c r="G162" s="21" t="s">
        <v>287</v>
      </c>
      <c r="H162" s="22" t="s">
        <v>35</v>
      </c>
      <c r="I162" s="23">
        <v>2784000</v>
      </c>
      <c r="J162" s="23">
        <v>2784000</v>
      </c>
      <c r="K162" s="23">
        <v>0</v>
      </c>
      <c r="L162" s="23">
        <v>2117080</v>
      </c>
      <c r="M162" s="23">
        <v>2117080</v>
      </c>
      <c r="N162" s="23">
        <v>0</v>
      </c>
      <c r="O162" s="23">
        <v>4511798</v>
      </c>
      <c r="P162" s="23">
        <v>4511798</v>
      </c>
      <c r="Q162" s="23">
        <v>0</v>
      </c>
    </row>
    <row r="163" spans="5:17" ht="27.6" x14ac:dyDescent="0.3">
      <c r="E163" s="8">
        <f t="shared" si="2"/>
        <v>144</v>
      </c>
      <c r="F163" s="21" t="s">
        <v>288</v>
      </c>
      <c r="G163" s="21" t="s">
        <v>289</v>
      </c>
      <c r="H163" s="22"/>
      <c r="I163" s="23">
        <v>2784000</v>
      </c>
      <c r="J163" s="23">
        <v>2784000</v>
      </c>
      <c r="K163" s="23">
        <v>0</v>
      </c>
      <c r="L163" s="23">
        <v>2117080</v>
      </c>
      <c r="M163" s="23">
        <v>2117080</v>
      </c>
      <c r="N163" s="23">
        <v>0</v>
      </c>
      <c r="O163" s="23">
        <v>4511798</v>
      </c>
      <c r="P163" s="23">
        <v>4511798</v>
      </c>
      <c r="Q163" s="23">
        <v>0</v>
      </c>
    </row>
    <row r="164" spans="5:17" x14ac:dyDescent="0.3">
      <c r="E164" s="8">
        <f t="shared" si="2"/>
        <v>145</v>
      </c>
      <c r="F164" s="21" t="s">
        <v>290</v>
      </c>
      <c r="G164" s="21" t="s">
        <v>282</v>
      </c>
      <c r="H164" s="22"/>
      <c r="I164" s="23">
        <v>4901080</v>
      </c>
      <c r="J164" s="23">
        <v>4901080</v>
      </c>
      <c r="K164" s="23">
        <v>0</v>
      </c>
      <c r="L164" s="23">
        <v>3564180.16</v>
      </c>
      <c r="M164" s="23">
        <v>3564180.16</v>
      </c>
      <c r="N164" s="23">
        <v>0</v>
      </c>
      <c r="O164" s="23">
        <v>94527965.450000003</v>
      </c>
      <c r="P164" s="23">
        <v>94527965.450000003</v>
      </c>
      <c r="Q164" s="23">
        <v>0</v>
      </c>
    </row>
    <row r="165" spans="5:17" x14ac:dyDescent="0.3">
      <c r="E165" s="8">
        <f t="shared" si="2"/>
        <v>146</v>
      </c>
      <c r="F165" s="21" t="s">
        <v>291</v>
      </c>
      <c r="G165" s="21" t="s">
        <v>292</v>
      </c>
      <c r="H165" s="22" t="s">
        <v>35</v>
      </c>
      <c r="I165" s="23">
        <v>998588</v>
      </c>
      <c r="J165" s="23">
        <v>998588</v>
      </c>
      <c r="K165" s="23">
        <v>0</v>
      </c>
      <c r="L165" s="23">
        <v>0</v>
      </c>
      <c r="M165" s="23">
        <v>0</v>
      </c>
      <c r="N165" s="23">
        <v>0</v>
      </c>
      <c r="O165" s="23">
        <v>541868097.38999999</v>
      </c>
      <c r="P165" s="23">
        <v>541868097.38999999</v>
      </c>
      <c r="Q165" s="23">
        <v>0</v>
      </c>
    </row>
    <row r="166" spans="5:17" x14ac:dyDescent="0.3">
      <c r="E166" s="8">
        <f t="shared" si="2"/>
        <v>147</v>
      </c>
      <c r="F166" s="21" t="s">
        <v>293</v>
      </c>
      <c r="G166" s="21" t="s">
        <v>294</v>
      </c>
      <c r="H166" s="22" t="s">
        <v>61</v>
      </c>
      <c r="I166" s="23">
        <v>0</v>
      </c>
      <c r="J166" s="23">
        <v>0</v>
      </c>
      <c r="K166" s="23">
        <v>0</v>
      </c>
      <c r="L166" s="23">
        <v>2583453.31</v>
      </c>
      <c r="M166" s="23">
        <v>2583453.31</v>
      </c>
      <c r="N166" s="23">
        <v>0</v>
      </c>
      <c r="O166" s="23">
        <v>-122366447.22</v>
      </c>
      <c r="P166" s="23">
        <v>-122366447.22</v>
      </c>
      <c r="Q166" s="23">
        <v>0</v>
      </c>
    </row>
    <row r="167" spans="5:17" x14ac:dyDescent="0.3">
      <c r="E167" s="8">
        <f t="shared" si="2"/>
        <v>148</v>
      </c>
      <c r="F167" s="21" t="s">
        <v>295</v>
      </c>
      <c r="G167" s="21" t="s">
        <v>292</v>
      </c>
      <c r="H167" s="22"/>
      <c r="I167" s="23">
        <v>998588</v>
      </c>
      <c r="J167" s="23">
        <v>998588</v>
      </c>
      <c r="K167" s="23">
        <v>0</v>
      </c>
      <c r="L167" s="23">
        <v>2583453.31</v>
      </c>
      <c r="M167" s="23">
        <v>2583453.31</v>
      </c>
      <c r="N167" s="23">
        <v>0</v>
      </c>
      <c r="O167" s="23">
        <v>419501650.17000002</v>
      </c>
      <c r="P167" s="23">
        <v>419501650.17000002</v>
      </c>
      <c r="Q167" s="23">
        <v>0</v>
      </c>
    </row>
    <row r="168" spans="5:17" ht="27.6" x14ac:dyDescent="0.3">
      <c r="E168" s="8">
        <f t="shared" si="2"/>
        <v>149</v>
      </c>
      <c r="F168" s="21" t="s">
        <v>296</v>
      </c>
      <c r="G168" s="21" t="s">
        <v>297</v>
      </c>
      <c r="H168" s="22" t="s">
        <v>35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20149980</v>
      </c>
      <c r="P168" s="23">
        <v>20149980</v>
      </c>
      <c r="Q168" s="23">
        <v>0</v>
      </c>
    </row>
    <row r="169" spans="5:17" ht="27.6" x14ac:dyDescent="0.3">
      <c r="E169" s="8">
        <f t="shared" si="2"/>
        <v>150</v>
      </c>
      <c r="F169" s="21" t="s">
        <v>298</v>
      </c>
      <c r="G169" s="21" t="s">
        <v>299</v>
      </c>
      <c r="H169" s="22"/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20149980</v>
      </c>
      <c r="P169" s="23">
        <v>20149980</v>
      </c>
      <c r="Q169" s="23">
        <v>0</v>
      </c>
    </row>
    <row r="170" spans="5:17" ht="82.8" x14ac:dyDescent="0.3">
      <c r="E170" s="8">
        <f t="shared" si="2"/>
        <v>151</v>
      </c>
      <c r="F170" s="21" t="s">
        <v>300</v>
      </c>
      <c r="G170" s="21" t="s">
        <v>301</v>
      </c>
      <c r="H170" s="22" t="s">
        <v>35</v>
      </c>
      <c r="I170" s="23">
        <v>4380331.96</v>
      </c>
      <c r="J170" s="23">
        <v>4380331.96</v>
      </c>
      <c r="K170" s="23">
        <v>0</v>
      </c>
      <c r="L170" s="23">
        <v>1420101.79</v>
      </c>
      <c r="M170" s="23">
        <v>1420101.79</v>
      </c>
      <c r="N170" s="23">
        <v>0</v>
      </c>
      <c r="O170" s="23">
        <v>23472872.620000001</v>
      </c>
      <c r="P170" s="23">
        <v>23472872.620000001</v>
      </c>
      <c r="Q170" s="23">
        <v>0</v>
      </c>
    </row>
    <row r="171" spans="5:17" ht="27.6" x14ac:dyDescent="0.3">
      <c r="E171" s="8">
        <f t="shared" si="2"/>
        <v>152</v>
      </c>
      <c r="F171" s="21" t="s">
        <v>302</v>
      </c>
      <c r="G171" s="21" t="s">
        <v>303</v>
      </c>
      <c r="H171" s="22"/>
      <c r="I171" s="23">
        <v>4380331.96</v>
      </c>
      <c r="J171" s="23">
        <v>4380331.96</v>
      </c>
      <c r="K171" s="23">
        <v>0</v>
      </c>
      <c r="L171" s="23">
        <v>1420101.79</v>
      </c>
      <c r="M171" s="23">
        <v>1420101.79</v>
      </c>
      <c r="N171" s="23">
        <v>0</v>
      </c>
      <c r="O171" s="23">
        <v>23472872.620000001</v>
      </c>
      <c r="P171" s="23">
        <v>23472872.620000001</v>
      </c>
      <c r="Q171" s="23">
        <v>0</v>
      </c>
    </row>
    <row r="172" spans="5:17" x14ac:dyDescent="0.3">
      <c r="E172" s="8">
        <f t="shared" si="2"/>
        <v>153</v>
      </c>
      <c r="F172" s="21" t="s">
        <v>304</v>
      </c>
      <c r="G172" s="21" t="s">
        <v>292</v>
      </c>
      <c r="H172" s="22"/>
      <c r="I172" s="23">
        <v>5378919.96</v>
      </c>
      <c r="J172" s="23">
        <v>5378919.96</v>
      </c>
      <c r="K172" s="23">
        <v>0</v>
      </c>
      <c r="L172" s="23">
        <v>4003555.1</v>
      </c>
      <c r="M172" s="23">
        <v>4003555.1</v>
      </c>
      <c r="N172" s="23">
        <v>0</v>
      </c>
      <c r="O172" s="23">
        <v>463124502.79000002</v>
      </c>
      <c r="P172" s="23">
        <v>463124502.79000002</v>
      </c>
      <c r="Q172" s="23">
        <v>0</v>
      </c>
    </row>
    <row r="173" spans="5:17" ht="27.6" x14ac:dyDescent="0.3">
      <c r="E173" s="8">
        <f t="shared" si="2"/>
        <v>154</v>
      </c>
      <c r="F173" s="21" t="s">
        <v>305</v>
      </c>
      <c r="G173" s="21" t="s">
        <v>306</v>
      </c>
      <c r="H173" s="22" t="s">
        <v>35</v>
      </c>
      <c r="I173" s="23">
        <v>653443.23</v>
      </c>
      <c r="J173" s="23">
        <v>653443.23</v>
      </c>
      <c r="K173" s="23">
        <v>0</v>
      </c>
      <c r="L173" s="23">
        <v>0</v>
      </c>
      <c r="M173" s="23">
        <v>0</v>
      </c>
      <c r="N173" s="23">
        <v>0</v>
      </c>
      <c r="O173" s="23">
        <v>44551247.210000001</v>
      </c>
      <c r="P173" s="23">
        <v>44551247.210000001</v>
      </c>
      <c r="Q173" s="23">
        <v>0</v>
      </c>
    </row>
    <row r="174" spans="5:17" ht="27.6" x14ac:dyDescent="0.3">
      <c r="E174" s="8">
        <f t="shared" si="2"/>
        <v>155</v>
      </c>
      <c r="F174" s="21" t="s">
        <v>307</v>
      </c>
      <c r="G174" s="21" t="s">
        <v>308</v>
      </c>
      <c r="H174" s="22" t="s">
        <v>61</v>
      </c>
      <c r="I174" s="23">
        <v>0</v>
      </c>
      <c r="J174" s="23">
        <v>0</v>
      </c>
      <c r="K174" s="23">
        <v>0</v>
      </c>
      <c r="L174" s="23">
        <v>546682.59</v>
      </c>
      <c r="M174" s="23">
        <v>546682.59</v>
      </c>
      <c r="N174" s="23">
        <v>0</v>
      </c>
      <c r="O174" s="23">
        <v>-37648450.149999999</v>
      </c>
      <c r="P174" s="23">
        <v>-37648450.149999999</v>
      </c>
      <c r="Q174" s="23">
        <v>0</v>
      </c>
    </row>
    <row r="175" spans="5:17" ht="27.6" x14ac:dyDescent="0.3">
      <c r="E175" s="8">
        <f t="shared" si="2"/>
        <v>156</v>
      </c>
      <c r="F175" s="21" t="s">
        <v>309</v>
      </c>
      <c r="G175" s="21" t="s">
        <v>310</v>
      </c>
      <c r="H175" s="22"/>
      <c r="I175" s="23">
        <v>653443.23</v>
      </c>
      <c r="J175" s="23">
        <v>653443.23</v>
      </c>
      <c r="K175" s="23">
        <v>0</v>
      </c>
      <c r="L175" s="23">
        <v>546682.59</v>
      </c>
      <c r="M175" s="23">
        <v>546682.59</v>
      </c>
      <c r="N175" s="23">
        <v>0</v>
      </c>
      <c r="O175" s="23">
        <v>6902797.0599999996</v>
      </c>
      <c r="P175" s="23">
        <v>6902797.0599999996</v>
      </c>
      <c r="Q175" s="23">
        <v>0</v>
      </c>
    </row>
    <row r="176" spans="5:17" ht="55.2" x14ac:dyDescent="0.3">
      <c r="E176" s="8">
        <f t="shared" si="2"/>
        <v>157</v>
      </c>
      <c r="F176" s="21" t="s">
        <v>311</v>
      </c>
      <c r="G176" s="21" t="s">
        <v>312</v>
      </c>
      <c r="H176" s="22" t="s">
        <v>35</v>
      </c>
      <c r="I176" s="23">
        <v>357338</v>
      </c>
      <c r="J176" s="23">
        <v>357338</v>
      </c>
      <c r="K176" s="23">
        <v>0</v>
      </c>
      <c r="L176" s="23">
        <v>312839.44</v>
      </c>
      <c r="M176" s="23">
        <v>312839.44</v>
      </c>
      <c r="N176" s="23">
        <v>0</v>
      </c>
      <c r="O176" s="23">
        <v>289106</v>
      </c>
      <c r="P176" s="23">
        <v>289106</v>
      </c>
      <c r="Q176" s="23">
        <v>0</v>
      </c>
    </row>
    <row r="177" spans="5:17" ht="55.2" x14ac:dyDescent="0.3">
      <c r="E177" s="8">
        <f t="shared" si="2"/>
        <v>158</v>
      </c>
      <c r="F177" s="21" t="s">
        <v>313</v>
      </c>
      <c r="G177" s="21" t="s">
        <v>314</v>
      </c>
      <c r="H177" s="22"/>
      <c r="I177" s="23">
        <v>357338</v>
      </c>
      <c r="J177" s="23">
        <v>357338</v>
      </c>
      <c r="K177" s="23">
        <v>0</v>
      </c>
      <c r="L177" s="23">
        <v>312839.44</v>
      </c>
      <c r="M177" s="23">
        <v>312839.44</v>
      </c>
      <c r="N177" s="23">
        <v>0</v>
      </c>
      <c r="O177" s="23">
        <v>289106</v>
      </c>
      <c r="P177" s="23">
        <v>289106</v>
      </c>
      <c r="Q177" s="23">
        <v>0</v>
      </c>
    </row>
    <row r="178" spans="5:17" ht="27.6" x14ac:dyDescent="0.3">
      <c r="E178" s="8">
        <f t="shared" si="2"/>
        <v>159</v>
      </c>
      <c r="F178" s="21" t="s">
        <v>315</v>
      </c>
      <c r="G178" s="21" t="s">
        <v>316</v>
      </c>
      <c r="H178" s="22"/>
      <c r="I178" s="23">
        <v>1010781.23</v>
      </c>
      <c r="J178" s="23">
        <v>1010781.23</v>
      </c>
      <c r="K178" s="23">
        <v>0</v>
      </c>
      <c r="L178" s="23">
        <v>859522.03</v>
      </c>
      <c r="M178" s="23">
        <v>859522.03</v>
      </c>
      <c r="N178" s="23">
        <v>0</v>
      </c>
      <c r="O178" s="23">
        <v>7191903.0599999996</v>
      </c>
      <c r="P178" s="23">
        <v>7191903.0599999996</v>
      </c>
      <c r="Q178" s="23">
        <v>0</v>
      </c>
    </row>
    <row r="179" spans="5:17" ht="27.6" x14ac:dyDescent="0.3">
      <c r="E179" s="8">
        <f t="shared" si="2"/>
        <v>160</v>
      </c>
      <c r="F179" s="21" t="s">
        <v>317</v>
      </c>
      <c r="G179" s="21" t="s">
        <v>318</v>
      </c>
      <c r="H179" s="22" t="s">
        <v>35</v>
      </c>
      <c r="I179" s="23">
        <v>2057770.14</v>
      </c>
      <c r="J179" s="23">
        <v>2057770.14</v>
      </c>
      <c r="K179" s="23">
        <v>0</v>
      </c>
      <c r="L179" s="23">
        <v>1871615.58</v>
      </c>
      <c r="M179" s="23">
        <v>1871615.58</v>
      </c>
      <c r="N179" s="23">
        <v>0</v>
      </c>
      <c r="O179" s="23">
        <v>50566942.590000004</v>
      </c>
      <c r="P179" s="23">
        <v>50566942.590000004</v>
      </c>
      <c r="Q179" s="23">
        <v>0</v>
      </c>
    </row>
    <row r="180" spans="5:17" ht="41.4" x14ac:dyDescent="0.3">
      <c r="E180" s="8">
        <f t="shared" si="2"/>
        <v>161</v>
      </c>
      <c r="F180" s="21" t="s">
        <v>319</v>
      </c>
      <c r="G180" s="21" t="s">
        <v>320</v>
      </c>
      <c r="H180" s="22" t="s">
        <v>61</v>
      </c>
      <c r="I180" s="23">
        <v>1871615.58</v>
      </c>
      <c r="J180" s="23">
        <v>1871615.58</v>
      </c>
      <c r="K180" s="23">
        <v>0</v>
      </c>
      <c r="L180" s="23">
        <v>1762789.33</v>
      </c>
      <c r="M180" s="23">
        <v>1762789.33</v>
      </c>
      <c r="N180" s="23">
        <v>0</v>
      </c>
      <c r="O180" s="23">
        <v>-21704114.350000001</v>
      </c>
      <c r="P180" s="23">
        <v>-21704114.350000001</v>
      </c>
      <c r="Q180" s="23">
        <v>0</v>
      </c>
    </row>
    <row r="181" spans="5:17" ht="27.6" x14ac:dyDescent="0.3">
      <c r="E181" s="8">
        <f t="shared" si="2"/>
        <v>162</v>
      </c>
      <c r="F181" s="21" t="s">
        <v>321</v>
      </c>
      <c r="G181" s="21" t="s">
        <v>318</v>
      </c>
      <c r="H181" s="22"/>
      <c r="I181" s="23">
        <v>3929385.72</v>
      </c>
      <c r="J181" s="23">
        <v>3929385.72</v>
      </c>
      <c r="K181" s="23">
        <v>0</v>
      </c>
      <c r="L181" s="23">
        <v>3634404.91</v>
      </c>
      <c r="M181" s="23">
        <v>3634404.91</v>
      </c>
      <c r="N181" s="23">
        <v>0</v>
      </c>
      <c r="O181" s="23">
        <v>28862828.239999998</v>
      </c>
      <c r="P181" s="23">
        <v>28862828.239999998</v>
      </c>
      <c r="Q181" s="23">
        <v>0</v>
      </c>
    </row>
    <row r="182" spans="5:17" ht="27.6" x14ac:dyDescent="0.3">
      <c r="E182" s="8">
        <f t="shared" si="2"/>
        <v>163</v>
      </c>
      <c r="F182" s="21" t="s">
        <v>322</v>
      </c>
      <c r="G182" s="21" t="s">
        <v>318</v>
      </c>
      <c r="H182" s="22"/>
      <c r="I182" s="23">
        <v>3929385.72</v>
      </c>
      <c r="J182" s="23">
        <v>3929385.72</v>
      </c>
      <c r="K182" s="23">
        <v>0</v>
      </c>
      <c r="L182" s="23">
        <v>3634404.91</v>
      </c>
      <c r="M182" s="23">
        <v>3634404.91</v>
      </c>
      <c r="N182" s="23">
        <v>0</v>
      </c>
      <c r="O182" s="23">
        <v>28862828.239999998</v>
      </c>
      <c r="P182" s="23">
        <v>28862828.239999998</v>
      </c>
      <c r="Q182" s="23">
        <v>0</v>
      </c>
    </row>
    <row r="183" spans="5:17" ht="27.6" x14ac:dyDescent="0.3">
      <c r="E183" s="8">
        <f t="shared" si="2"/>
        <v>164</v>
      </c>
      <c r="F183" s="21" t="s">
        <v>323</v>
      </c>
      <c r="G183" s="21" t="s">
        <v>280</v>
      </c>
      <c r="H183" s="22"/>
      <c r="I183" s="23">
        <v>15220166.91</v>
      </c>
      <c r="J183" s="23">
        <v>15220166.91</v>
      </c>
      <c r="K183" s="23">
        <v>0</v>
      </c>
      <c r="L183" s="23">
        <v>12061662.199999999</v>
      </c>
      <c r="M183" s="23">
        <v>12061662.199999999</v>
      </c>
      <c r="N183" s="23">
        <v>0</v>
      </c>
      <c r="O183" s="23">
        <v>593707199.53999996</v>
      </c>
      <c r="P183" s="23">
        <v>593707199.53999996</v>
      </c>
      <c r="Q183" s="23">
        <v>0</v>
      </c>
    </row>
    <row r="184" spans="5:17" x14ac:dyDescent="0.3">
      <c r="E184" s="8">
        <f t="shared" si="2"/>
        <v>165</v>
      </c>
      <c r="F184" s="21" t="s">
        <v>324</v>
      </c>
      <c r="G184" s="21"/>
      <c r="H184" s="22"/>
      <c r="I184" s="23">
        <v>795483565252.87</v>
      </c>
      <c r="J184" s="23">
        <v>689037846126.33997</v>
      </c>
      <c r="K184" s="23">
        <v>106445719126.53</v>
      </c>
      <c r="L184" s="23">
        <v>795690226399.27002</v>
      </c>
      <c r="M184" s="23">
        <v>689268865713.32996</v>
      </c>
      <c r="N184" s="23">
        <v>106421360685.94</v>
      </c>
      <c r="O184" s="23">
        <v>15700735985.700001</v>
      </c>
      <c r="P184" s="23">
        <v>5220947868.6899996</v>
      </c>
      <c r="Q184" s="23">
        <v>10479788117.01</v>
      </c>
    </row>
    <row r="185" spans="5:17" ht="27.6" x14ac:dyDescent="0.3">
      <c r="E185" s="8">
        <f t="shared" si="2"/>
        <v>166</v>
      </c>
      <c r="F185" s="21" t="s">
        <v>31</v>
      </c>
      <c r="G185" s="21" t="s">
        <v>32</v>
      </c>
      <c r="H185" s="22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5:17" ht="82.8" x14ac:dyDescent="0.3">
      <c r="E186" s="8">
        <f t="shared" si="2"/>
        <v>167</v>
      </c>
      <c r="F186" s="21" t="s">
        <v>325</v>
      </c>
      <c r="G186" s="21" t="s">
        <v>326</v>
      </c>
      <c r="H186" s="22" t="s">
        <v>61</v>
      </c>
      <c r="I186" s="23">
        <v>201700000</v>
      </c>
      <c r="J186" s="23">
        <v>201700000</v>
      </c>
      <c r="K186" s="23">
        <v>0</v>
      </c>
      <c r="L186" s="23">
        <v>189200000</v>
      </c>
      <c r="M186" s="23">
        <v>189200000</v>
      </c>
      <c r="N186" s="23">
        <v>0</v>
      </c>
      <c r="O186" s="23">
        <v>0</v>
      </c>
      <c r="P186" s="23">
        <v>0</v>
      </c>
      <c r="Q186" s="23">
        <v>0</v>
      </c>
    </row>
    <row r="187" spans="5:17" ht="96.6" x14ac:dyDescent="0.3">
      <c r="E187" s="8">
        <f t="shared" si="2"/>
        <v>168</v>
      </c>
      <c r="F187" s="21" t="s">
        <v>327</v>
      </c>
      <c r="G187" s="21" t="s">
        <v>328</v>
      </c>
      <c r="H187" s="22" t="s">
        <v>61</v>
      </c>
      <c r="I187" s="23">
        <v>140908.20000000001</v>
      </c>
      <c r="J187" s="23">
        <v>140908.20000000001</v>
      </c>
      <c r="K187" s="23">
        <v>0</v>
      </c>
      <c r="L187" s="23">
        <v>126010.94</v>
      </c>
      <c r="M187" s="23">
        <v>126010.94</v>
      </c>
      <c r="N187" s="23">
        <v>0</v>
      </c>
      <c r="O187" s="23">
        <v>0</v>
      </c>
      <c r="P187" s="23">
        <v>0</v>
      </c>
      <c r="Q187" s="23">
        <v>0</v>
      </c>
    </row>
    <row r="188" spans="5:17" ht="69" x14ac:dyDescent="0.3">
      <c r="E188" s="8">
        <f t="shared" si="2"/>
        <v>169</v>
      </c>
      <c r="F188" s="21" t="s">
        <v>329</v>
      </c>
      <c r="G188" s="21" t="s">
        <v>330</v>
      </c>
      <c r="H188" s="22"/>
      <c r="I188" s="23">
        <v>201840908.19999999</v>
      </c>
      <c r="J188" s="23">
        <v>201840908.19999999</v>
      </c>
      <c r="K188" s="23">
        <v>0</v>
      </c>
      <c r="L188" s="23">
        <v>189326010.94</v>
      </c>
      <c r="M188" s="23">
        <v>189326010.94</v>
      </c>
      <c r="N188" s="23">
        <v>0</v>
      </c>
      <c r="O188" s="23">
        <v>0</v>
      </c>
      <c r="P188" s="23">
        <v>0</v>
      </c>
      <c r="Q188" s="23">
        <v>0</v>
      </c>
    </row>
    <row r="189" spans="5:17" x14ac:dyDescent="0.3">
      <c r="E189" s="8">
        <f t="shared" si="2"/>
        <v>170</v>
      </c>
      <c r="F189" s="21" t="s">
        <v>331</v>
      </c>
      <c r="G189" s="21" t="s">
        <v>332</v>
      </c>
      <c r="H189" s="22"/>
      <c r="I189" s="23">
        <v>201840908.19999999</v>
      </c>
      <c r="J189" s="23">
        <v>201840908.19999999</v>
      </c>
      <c r="K189" s="23">
        <v>0</v>
      </c>
      <c r="L189" s="23">
        <v>189326010.94</v>
      </c>
      <c r="M189" s="23">
        <v>189326010.94</v>
      </c>
      <c r="N189" s="23">
        <v>0</v>
      </c>
      <c r="O189" s="23">
        <v>0</v>
      </c>
      <c r="P189" s="23">
        <v>0</v>
      </c>
      <c r="Q189" s="23">
        <v>0</v>
      </c>
    </row>
    <row r="190" spans="5:17" ht="41.4" x14ac:dyDescent="0.3">
      <c r="E190" s="8">
        <f t="shared" si="2"/>
        <v>171</v>
      </c>
      <c r="F190" s="21" t="s">
        <v>333</v>
      </c>
      <c r="G190" s="21" t="s">
        <v>334</v>
      </c>
      <c r="H190" s="22" t="s">
        <v>61</v>
      </c>
      <c r="I190" s="23">
        <v>153219374.31999999</v>
      </c>
      <c r="J190" s="23">
        <v>47098000</v>
      </c>
      <c r="K190" s="23">
        <v>106121374.31999999</v>
      </c>
      <c r="L190" s="23">
        <v>153219374.31999999</v>
      </c>
      <c r="M190" s="23">
        <v>47098000</v>
      </c>
      <c r="N190" s="23">
        <v>106121374.31999999</v>
      </c>
      <c r="O190" s="23">
        <v>0</v>
      </c>
      <c r="P190" s="23">
        <v>0</v>
      </c>
      <c r="Q190" s="23">
        <v>0</v>
      </c>
    </row>
    <row r="191" spans="5:17" ht="41.4" x14ac:dyDescent="0.3">
      <c r="E191" s="8">
        <f t="shared" si="2"/>
        <v>172</v>
      </c>
      <c r="F191" s="21" t="s">
        <v>335</v>
      </c>
      <c r="G191" s="21" t="s">
        <v>336</v>
      </c>
      <c r="H191" s="22" t="s">
        <v>61</v>
      </c>
      <c r="I191" s="23">
        <v>2522475754.5700002</v>
      </c>
      <c r="J191" s="23">
        <v>743261772.90999997</v>
      </c>
      <c r="K191" s="23">
        <v>1779213981.6600001</v>
      </c>
      <c r="L191" s="23">
        <v>2525618752.48</v>
      </c>
      <c r="M191" s="23">
        <v>730265127.21000004</v>
      </c>
      <c r="N191" s="23">
        <v>1795353625.27</v>
      </c>
      <c r="O191" s="23">
        <v>94619111.920000002</v>
      </c>
      <c r="P191" s="23">
        <v>1404113.14</v>
      </c>
      <c r="Q191" s="23">
        <v>93214998.780000001</v>
      </c>
    </row>
    <row r="192" spans="5:17" ht="41.4" x14ac:dyDescent="0.3">
      <c r="E192" s="8">
        <f t="shared" si="2"/>
        <v>173</v>
      </c>
      <c r="F192" s="21" t="s">
        <v>337</v>
      </c>
      <c r="G192" s="21" t="s">
        <v>338</v>
      </c>
      <c r="H192" s="22"/>
      <c r="I192" s="23">
        <v>2675695128.8899999</v>
      </c>
      <c r="J192" s="23">
        <v>790359772.90999997</v>
      </c>
      <c r="K192" s="23">
        <v>1885335355.98</v>
      </c>
      <c r="L192" s="23">
        <v>2678838126.8000002</v>
      </c>
      <c r="M192" s="23">
        <v>777363127.21000004</v>
      </c>
      <c r="N192" s="23">
        <v>1901474999.5899999</v>
      </c>
      <c r="O192" s="23">
        <v>94619111.920000002</v>
      </c>
      <c r="P192" s="23">
        <v>1404113.14</v>
      </c>
      <c r="Q192" s="23">
        <v>93214998.780000001</v>
      </c>
    </row>
    <row r="193" spans="5:17" ht="41.4" x14ac:dyDescent="0.3">
      <c r="E193" s="8">
        <f t="shared" si="2"/>
        <v>174</v>
      </c>
      <c r="F193" s="21" t="s">
        <v>339</v>
      </c>
      <c r="G193" s="21" t="s">
        <v>338</v>
      </c>
      <c r="H193" s="22"/>
      <c r="I193" s="23">
        <v>2675695128.8899999</v>
      </c>
      <c r="J193" s="23">
        <v>790359772.90999997</v>
      </c>
      <c r="K193" s="23">
        <v>1885335355.98</v>
      </c>
      <c r="L193" s="23">
        <v>2678838126.8000002</v>
      </c>
      <c r="M193" s="23">
        <v>777363127.21000004</v>
      </c>
      <c r="N193" s="23">
        <v>1901474999.5899999</v>
      </c>
      <c r="O193" s="23">
        <v>94619111.920000002</v>
      </c>
      <c r="P193" s="23">
        <v>1404113.14</v>
      </c>
      <c r="Q193" s="23">
        <v>93214998.780000001</v>
      </c>
    </row>
    <row r="194" spans="5:17" ht="27.6" x14ac:dyDescent="0.3">
      <c r="E194" s="8">
        <f t="shared" si="2"/>
        <v>175</v>
      </c>
      <c r="F194" s="21" t="s">
        <v>115</v>
      </c>
      <c r="G194" s="21" t="s">
        <v>32</v>
      </c>
      <c r="H194" s="22"/>
      <c r="I194" s="23">
        <v>2877536037.0900002</v>
      </c>
      <c r="J194" s="23">
        <v>992200681.11000001</v>
      </c>
      <c r="K194" s="23">
        <v>1885335355.98</v>
      </c>
      <c r="L194" s="23">
        <v>2868164137.7399998</v>
      </c>
      <c r="M194" s="23">
        <v>966689138.14999998</v>
      </c>
      <c r="N194" s="23">
        <v>1901474999.5899999</v>
      </c>
      <c r="O194" s="23">
        <v>94619111.920000002</v>
      </c>
      <c r="P194" s="23">
        <v>1404113.14</v>
      </c>
      <c r="Q194" s="23">
        <v>93214998.780000001</v>
      </c>
    </row>
    <row r="195" spans="5:17" x14ac:dyDescent="0.3">
      <c r="E195" s="8">
        <f t="shared" si="2"/>
        <v>176</v>
      </c>
      <c r="F195" s="21" t="s">
        <v>116</v>
      </c>
      <c r="G195" s="21" t="s">
        <v>117</v>
      </c>
      <c r="H195" s="22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5:17" ht="27.6" x14ac:dyDescent="0.3">
      <c r="E196" s="8">
        <f t="shared" si="2"/>
        <v>177</v>
      </c>
      <c r="F196" s="21" t="s">
        <v>340</v>
      </c>
      <c r="G196" s="21" t="s">
        <v>341</v>
      </c>
      <c r="H196" s="22" t="s">
        <v>61</v>
      </c>
      <c r="I196" s="23">
        <v>10133633.99</v>
      </c>
      <c r="J196" s="23">
        <v>10133633.99</v>
      </c>
      <c r="K196" s="23">
        <v>0</v>
      </c>
      <c r="L196" s="23">
        <v>10133633.99</v>
      </c>
      <c r="M196" s="23">
        <v>10133633.99</v>
      </c>
      <c r="N196" s="23">
        <v>0</v>
      </c>
      <c r="O196" s="23">
        <v>0</v>
      </c>
      <c r="P196" s="23">
        <v>0</v>
      </c>
      <c r="Q196" s="23">
        <v>0</v>
      </c>
    </row>
    <row r="197" spans="5:17" ht="27.6" x14ac:dyDescent="0.3">
      <c r="E197" s="8">
        <f t="shared" si="2"/>
        <v>178</v>
      </c>
      <c r="F197" s="21" t="s">
        <v>342</v>
      </c>
      <c r="G197" s="21" t="s">
        <v>343</v>
      </c>
      <c r="H197" s="22"/>
      <c r="I197" s="23">
        <v>10133633.99</v>
      </c>
      <c r="J197" s="23">
        <v>10133633.99</v>
      </c>
      <c r="K197" s="23">
        <v>0</v>
      </c>
      <c r="L197" s="23">
        <v>10133633.99</v>
      </c>
      <c r="M197" s="23">
        <v>10133633.99</v>
      </c>
      <c r="N197" s="23">
        <v>0</v>
      </c>
      <c r="O197" s="23">
        <v>0</v>
      </c>
      <c r="P197" s="23">
        <v>0</v>
      </c>
      <c r="Q197" s="23">
        <v>0</v>
      </c>
    </row>
    <row r="198" spans="5:17" ht="41.4" x14ac:dyDescent="0.3">
      <c r="E198" s="8">
        <f t="shared" si="2"/>
        <v>179</v>
      </c>
      <c r="F198" s="21" t="s">
        <v>344</v>
      </c>
      <c r="G198" s="21" t="s">
        <v>345</v>
      </c>
      <c r="H198" s="22"/>
      <c r="I198" s="23">
        <v>10133633.99</v>
      </c>
      <c r="J198" s="23">
        <v>10133633.99</v>
      </c>
      <c r="K198" s="23">
        <v>0</v>
      </c>
      <c r="L198" s="23">
        <v>10133633.99</v>
      </c>
      <c r="M198" s="23">
        <v>10133633.99</v>
      </c>
      <c r="N198" s="23">
        <v>0</v>
      </c>
      <c r="O198" s="23">
        <v>0</v>
      </c>
      <c r="P198" s="23">
        <v>0</v>
      </c>
      <c r="Q198" s="23">
        <v>0</v>
      </c>
    </row>
    <row r="199" spans="5:17" ht="41.4" x14ac:dyDescent="0.3">
      <c r="E199" s="8">
        <f t="shared" si="2"/>
        <v>180</v>
      </c>
      <c r="F199" s="21" t="s">
        <v>172</v>
      </c>
      <c r="G199" s="21" t="s">
        <v>173</v>
      </c>
      <c r="H199" s="22" t="s">
        <v>61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3979561566.54</v>
      </c>
      <c r="P199" s="23">
        <v>3627617862.7600002</v>
      </c>
      <c r="Q199" s="23">
        <v>351943703.77999997</v>
      </c>
    </row>
    <row r="200" spans="5:17" ht="55.2" x14ac:dyDescent="0.3">
      <c r="E200" s="8">
        <f t="shared" si="2"/>
        <v>181</v>
      </c>
      <c r="F200" s="21" t="s">
        <v>346</v>
      </c>
      <c r="G200" s="21" t="s">
        <v>347</v>
      </c>
      <c r="H200" s="22" t="s">
        <v>61</v>
      </c>
      <c r="I200" s="23">
        <v>3786950.68</v>
      </c>
      <c r="J200" s="23">
        <v>3786950.68</v>
      </c>
      <c r="K200" s="23">
        <v>0</v>
      </c>
      <c r="L200" s="23">
        <v>2872706.93</v>
      </c>
      <c r="M200" s="23">
        <v>2872706.93</v>
      </c>
      <c r="N200" s="23">
        <v>0</v>
      </c>
      <c r="O200" s="23">
        <v>10116618.09</v>
      </c>
      <c r="P200" s="23">
        <v>10116618.09</v>
      </c>
      <c r="Q200" s="23">
        <v>0</v>
      </c>
    </row>
    <row r="201" spans="5:17" ht="41.4" x14ac:dyDescent="0.3">
      <c r="E201" s="8">
        <f t="shared" si="2"/>
        <v>182</v>
      </c>
      <c r="F201" s="21" t="s">
        <v>348</v>
      </c>
      <c r="G201" s="21" t="s">
        <v>349</v>
      </c>
      <c r="H201" s="22" t="s">
        <v>61</v>
      </c>
      <c r="I201" s="23">
        <v>250978051.03</v>
      </c>
      <c r="J201" s="23">
        <v>18651160.359999999</v>
      </c>
      <c r="K201" s="23">
        <v>232326890.66999999</v>
      </c>
      <c r="L201" s="23">
        <v>260302126.83000001</v>
      </c>
      <c r="M201" s="23">
        <v>27975236.16</v>
      </c>
      <c r="N201" s="23">
        <v>232326890.66999999</v>
      </c>
      <c r="O201" s="23">
        <v>9324075.8000000007</v>
      </c>
      <c r="P201" s="23">
        <v>9324075.8000000007</v>
      </c>
      <c r="Q201" s="23">
        <v>0</v>
      </c>
    </row>
    <row r="202" spans="5:17" ht="41.4" x14ac:dyDescent="0.3">
      <c r="E202" s="8">
        <f t="shared" si="2"/>
        <v>183</v>
      </c>
      <c r="F202" s="21" t="s">
        <v>350</v>
      </c>
      <c r="G202" s="21" t="s">
        <v>351</v>
      </c>
      <c r="H202" s="22" t="s">
        <v>61</v>
      </c>
      <c r="I202" s="23">
        <v>3245218.89</v>
      </c>
      <c r="J202" s="23">
        <v>3245218.89</v>
      </c>
      <c r="K202" s="23">
        <v>0</v>
      </c>
      <c r="L202" s="23">
        <v>3278763.83</v>
      </c>
      <c r="M202" s="23">
        <v>3278763.83</v>
      </c>
      <c r="N202" s="23">
        <v>0</v>
      </c>
      <c r="O202" s="23">
        <v>548050.16</v>
      </c>
      <c r="P202" s="23">
        <v>548050.16</v>
      </c>
      <c r="Q202" s="23">
        <v>0</v>
      </c>
    </row>
    <row r="203" spans="5:17" ht="55.2" x14ac:dyDescent="0.3">
      <c r="E203" s="8">
        <f t="shared" si="2"/>
        <v>184</v>
      </c>
      <c r="F203" s="21" t="s">
        <v>352</v>
      </c>
      <c r="G203" s="21" t="s">
        <v>353</v>
      </c>
      <c r="H203" s="22" t="s">
        <v>61</v>
      </c>
      <c r="I203" s="23">
        <v>2080447.86</v>
      </c>
      <c r="J203" s="23">
        <v>2080447.86</v>
      </c>
      <c r="K203" s="23">
        <v>0</v>
      </c>
      <c r="L203" s="23">
        <v>2174438.2000000002</v>
      </c>
      <c r="M203" s="23">
        <v>2174438.2000000002</v>
      </c>
      <c r="N203" s="23">
        <v>0</v>
      </c>
      <c r="O203" s="23">
        <v>1528202.86</v>
      </c>
      <c r="P203" s="23">
        <v>1528202.86</v>
      </c>
      <c r="Q203" s="23">
        <v>0</v>
      </c>
    </row>
    <row r="204" spans="5:17" ht="41.4" x14ac:dyDescent="0.3">
      <c r="E204" s="8">
        <f t="shared" si="2"/>
        <v>185</v>
      </c>
      <c r="F204" s="21" t="s">
        <v>178</v>
      </c>
      <c r="G204" s="21" t="s">
        <v>173</v>
      </c>
      <c r="H204" s="22"/>
      <c r="I204" s="23">
        <v>260090668.46000001</v>
      </c>
      <c r="J204" s="23">
        <v>27763777.789999999</v>
      </c>
      <c r="K204" s="23">
        <v>232326890.66999999</v>
      </c>
      <c r="L204" s="23">
        <v>268628035.79000002</v>
      </c>
      <c r="M204" s="23">
        <v>36301145.119999997</v>
      </c>
      <c r="N204" s="23">
        <v>232326890.66999999</v>
      </c>
      <c r="O204" s="23">
        <v>4001078513.4499998</v>
      </c>
      <c r="P204" s="23">
        <v>3649134809.6700001</v>
      </c>
      <c r="Q204" s="23">
        <v>351943703.77999997</v>
      </c>
    </row>
    <row r="205" spans="5:17" ht="41.4" x14ac:dyDescent="0.3">
      <c r="E205" s="8">
        <f t="shared" si="2"/>
        <v>186</v>
      </c>
      <c r="F205" s="21" t="s">
        <v>354</v>
      </c>
      <c r="G205" s="21" t="s">
        <v>355</v>
      </c>
      <c r="H205" s="22" t="s">
        <v>61</v>
      </c>
      <c r="I205" s="23">
        <v>44403671074.459999</v>
      </c>
      <c r="J205" s="23">
        <v>42455390820.650002</v>
      </c>
      <c r="K205" s="23">
        <v>1948280253.8099999</v>
      </c>
      <c r="L205" s="23">
        <v>44346167134.370003</v>
      </c>
      <c r="M205" s="23">
        <v>42409549854.940002</v>
      </c>
      <c r="N205" s="23">
        <v>1936617279.4300001</v>
      </c>
      <c r="O205" s="23">
        <v>4836492204.1499996</v>
      </c>
      <c r="P205" s="23">
        <v>4677435883.5500002</v>
      </c>
      <c r="Q205" s="23">
        <v>159056320.59999999</v>
      </c>
    </row>
    <row r="206" spans="5:17" ht="69" x14ac:dyDescent="0.3">
      <c r="E206" s="8">
        <f t="shared" si="2"/>
        <v>187</v>
      </c>
      <c r="F206" s="21" t="s">
        <v>356</v>
      </c>
      <c r="G206" s="21" t="s">
        <v>357</v>
      </c>
      <c r="H206" s="22" t="s">
        <v>35</v>
      </c>
      <c r="I206" s="23">
        <v>974849.21</v>
      </c>
      <c r="J206" s="23">
        <v>965331.31</v>
      </c>
      <c r="K206" s="23">
        <v>9517.9</v>
      </c>
      <c r="L206" s="23">
        <v>2130889.04</v>
      </c>
      <c r="M206" s="23">
        <v>2123699.3199999998</v>
      </c>
      <c r="N206" s="23">
        <v>7189.72</v>
      </c>
      <c r="O206" s="23">
        <v>-2015082.53</v>
      </c>
      <c r="P206" s="23">
        <v>-1924135.62</v>
      </c>
      <c r="Q206" s="23">
        <v>-90946.91</v>
      </c>
    </row>
    <row r="207" spans="5:17" ht="69" x14ac:dyDescent="0.3">
      <c r="E207" s="8">
        <f t="shared" si="2"/>
        <v>188</v>
      </c>
      <c r="F207" s="21" t="s">
        <v>356</v>
      </c>
      <c r="G207" s="21" t="s">
        <v>357</v>
      </c>
      <c r="H207" s="22" t="s">
        <v>61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4600154.5999999996</v>
      </c>
      <c r="P207" s="23">
        <v>4599608.43</v>
      </c>
      <c r="Q207" s="23">
        <v>546.16999999999996</v>
      </c>
    </row>
    <row r="208" spans="5:17" ht="55.2" x14ac:dyDescent="0.3">
      <c r="E208" s="8">
        <f t="shared" si="2"/>
        <v>189</v>
      </c>
      <c r="F208" s="21" t="s">
        <v>358</v>
      </c>
      <c r="G208" s="21" t="s">
        <v>359</v>
      </c>
      <c r="H208" s="22" t="s">
        <v>61</v>
      </c>
      <c r="I208" s="23">
        <v>45591823.159999996</v>
      </c>
      <c r="J208" s="23">
        <v>45438322.57</v>
      </c>
      <c r="K208" s="23">
        <v>153500.59</v>
      </c>
      <c r="L208" s="23">
        <v>42498047.060000002</v>
      </c>
      <c r="M208" s="23">
        <v>42353822.090000004</v>
      </c>
      <c r="N208" s="23">
        <v>144224.97</v>
      </c>
      <c r="O208" s="23">
        <v>24830977.309999999</v>
      </c>
      <c r="P208" s="23">
        <v>24716940.079999998</v>
      </c>
      <c r="Q208" s="23">
        <v>114037.23</v>
      </c>
    </row>
    <row r="209" spans="5:17" ht="41.4" x14ac:dyDescent="0.3">
      <c r="E209" s="8">
        <f t="shared" si="2"/>
        <v>190</v>
      </c>
      <c r="F209" s="21" t="s">
        <v>360</v>
      </c>
      <c r="G209" s="21" t="s">
        <v>361</v>
      </c>
      <c r="H209" s="22"/>
      <c r="I209" s="23">
        <v>44450237746.830002</v>
      </c>
      <c r="J209" s="23">
        <v>42501794474.529999</v>
      </c>
      <c r="K209" s="23">
        <v>1948443272.3</v>
      </c>
      <c r="L209" s="23">
        <v>44390796070.470001</v>
      </c>
      <c r="M209" s="23">
        <v>42454027376.349998</v>
      </c>
      <c r="N209" s="23">
        <v>1936768694.1199999</v>
      </c>
      <c r="O209" s="23">
        <v>4863908253.5299997</v>
      </c>
      <c r="P209" s="23">
        <v>4704828296.4399996</v>
      </c>
      <c r="Q209" s="23">
        <v>159079957.09</v>
      </c>
    </row>
    <row r="210" spans="5:17" ht="27.6" x14ac:dyDescent="0.3">
      <c r="E210" s="8">
        <f t="shared" si="2"/>
        <v>191</v>
      </c>
      <c r="F210" s="21" t="s">
        <v>179</v>
      </c>
      <c r="G210" s="21" t="s">
        <v>180</v>
      </c>
      <c r="H210" s="22" t="s">
        <v>61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1134554505.0999999</v>
      </c>
      <c r="P210" s="23">
        <v>780209414.78999996</v>
      </c>
      <c r="Q210" s="23">
        <v>354345090.31</v>
      </c>
    </row>
    <row r="211" spans="5:17" ht="41.4" x14ac:dyDescent="0.3">
      <c r="E211" s="8">
        <f t="shared" si="2"/>
        <v>192</v>
      </c>
      <c r="F211" s="21" t="s">
        <v>181</v>
      </c>
      <c r="G211" s="21" t="s">
        <v>182</v>
      </c>
      <c r="H211" s="22" t="s">
        <v>61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1842876.36</v>
      </c>
      <c r="P211" s="23">
        <v>1842876.36</v>
      </c>
      <c r="Q211" s="23">
        <v>0</v>
      </c>
    </row>
    <row r="212" spans="5:17" ht="41.4" x14ac:dyDescent="0.3">
      <c r="E212" s="8">
        <f t="shared" ref="E212:E275" si="3">ROW($E212)-19</f>
        <v>193</v>
      </c>
      <c r="F212" s="21" t="s">
        <v>362</v>
      </c>
      <c r="G212" s="21" t="s">
        <v>363</v>
      </c>
      <c r="H212" s="22" t="s">
        <v>61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371740.05</v>
      </c>
      <c r="P212" s="23">
        <v>371740.05</v>
      </c>
      <c r="Q212" s="23">
        <v>0</v>
      </c>
    </row>
    <row r="213" spans="5:17" ht="41.4" x14ac:dyDescent="0.3">
      <c r="E213" s="8">
        <f t="shared" si="3"/>
        <v>194</v>
      </c>
      <c r="F213" s="21" t="s">
        <v>364</v>
      </c>
      <c r="G213" s="21" t="s">
        <v>365</v>
      </c>
      <c r="H213" s="22" t="s">
        <v>61</v>
      </c>
      <c r="I213" s="23">
        <v>3417.13</v>
      </c>
      <c r="J213" s="23">
        <v>0</v>
      </c>
      <c r="K213" s="23">
        <v>3417.13</v>
      </c>
      <c r="L213" s="23">
        <v>3859.85</v>
      </c>
      <c r="M213" s="23">
        <v>0</v>
      </c>
      <c r="N213" s="23">
        <v>3859.85</v>
      </c>
      <c r="O213" s="23">
        <v>654651.53</v>
      </c>
      <c r="P213" s="23">
        <v>496766.73</v>
      </c>
      <c r="Q213" s="23">
        <v>157884.79999999999</v>
      </c>
    </row>
    <row r="214" spans="5:17" ht="41.4" x14ac:dyDescent="0.3">
      <c r="E214" s="8">
        <f t="shared" si="3"/>
        <v>195</v>
      </c>
      <c r="F214" s="21" t="s">
        <v>366</v>
      </c>
      <c r="G214" s="21" t="s">
        <v>367</v>
      </c>
      <c r="H214" s="22" t="s">
        <v>61</v>
      </c>
      <c r="I214" s="23">
        <v>3176185.83</v>
      </c>
      <c r="J214" s="23">
        <v>3165715.46</v>
      </c>
      <c r="K214" s="23">
        <v>10470.370000000001</v>
      </c>
      <c r="L214" s="23">
        <v>3692478.09</v>
      </c>
      <c r="M214" s="23">
        <v>3682015.35</v>
      </c>
      <c r="N214" s="23">
        <v>10462.74</v>
      </c>
      <c r="O214" s="23">
        <v>516393.75</v>
      </c>
      <c r="P214" s="23">
        <v>516382.1</v>
      </c>
      <c r="Q214" s="23">
        <v>11.65</v>
      </c>
    </row>
    <row r="215" spans="5:17" ht="27.6" x14ac:dyDescent="0.3">
      <c r="E215" s="8">
        <f t="shared" si="3"/>
        <v>196</v>
      </c>
      <c r="F215" s="21" t="s">
        <v>187</v>
      </c>
      <c r="G215" s="21" t="s">
        <v>180</v>
      </c>
      <c r="H215" s="22"/>
      <c r="I215" s="23">
        <v>3179602.96</v>
      </c>
      <c r="J215" s="23">
        <v>3165715.46</v>
      </c>
      <c r="K215" s="23">
        <v>13887.5</v>
      </c>
      <c r="L215" s="23">
        <v>3696337.94</v>
      </c>
      <c r="M215" s="23">
        <v>3682015.35</v>
      </c>
      <c r="N215" s="23">
        <v>14322.59</v>
      </c>
      <c r="O215" s="23">
        <v>1137940166.79</v>
      </c>
      <c r="P215" s="23">
        <v>783437180.02999997</v>
      </c>
      <c r="Q215" s="23">
        <v>354502986.75999999</v>
      </c>
    </row>
    <row r="216" spans="5:17" ht="41.4" x14ac:dyDescent="0.3">
      <c r="E216" s="8">
        <f t="shared" si="3"/>
        <v>197</v>
      </c>
      <c r="F216" s="21" t="s">
        <v>368</v>
      </c>
      <c r="G216" s="21" t="s">
        <v>369</v>
      </c>
      <c r="H216" s="22" t="s">
        <v>61</v>
      </c>
      <c r="I216" s="23">
        <v>148097760.24000001</v>
      </c>
      <c r="J216" s="23">
        <v>123505691.59</v>
      </c>
      <c r="K216" s="23">
        <v>24592068.649999999</v>
      </c>
      <c r="L216" s="23">
        <v>127291658.98</v>
      </c>
      <c r="M216" s="23">
        <v>89399890.689999998</v>
      </c>
      <c r="N216" s="23">
        <v>37891768.289999999</v>
      </c>
      <c r="O216" s="23">
        <v>1504661133.1400001</v>
      </c>
      <c r="P216" s="23">
        <v>1140819680.22</v>
      </c>
      <c r="Q216" s="23">
        <v>363841452.92000002</v>
      </c>
    </row>
    <row r="217" spans="5:17" ht="55.2" x14ac:dyDescent="0.3">
      <c r="E217" s="8">
        <f t="shared" si="3"/>
        <v>198</v>
      </c>
      <c r="F217" s="21" t="s">
        <v>370</v>
      </c>
      <c r="G217" s="21" t="s">
        <v>371</v>
      </c>
      <c r="H217" s="22" t="s">
        <v>35</v>
      </c>
      <c r="I217" s="23">
        <v>762314.33</v>
      </c>
      <c r="J217" s="23">
        <v>728228.77</v>
      </c>
      <c r="K217" s="23">
        <v>34085.56</v>
      </c>
      <c r="L217" s="23">
        <v>1448403.39</v>
      </c>
      <c r="M217" s="23">
        <v>1391208.31</v>
      </c>
      <c r="N217" s="23">
        <v>57195.08</v>
      </c>
      <c r="O217" s="23">
        <v>-2334961.0699999998</v>
      </c>
      <c r="P217" s="23">
        <v>-2325155.06</v>
      </c>
      <c r="Q217" s="23">
        <v>-9806.01</v>
      </c>
    </row>
    <row r="218" spans="5:17" ht="55.2" x14ac:dyDescent="0.3">
      <c r="E218" s="8">
        <f t="shared" si="3"/>
        <v>199</v>
      </c>
      <c r="F218" s="21" t="s">
        <v>370</v>
      </c>
      <c r="G218" s="21" t="s">
        <v>371</v>
      </c>
      <c r="H218" s="22" t="s">
        <v>61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4930543.18</v>
      </c>
      <c r="P218" s="23">
        <v>4616818.28</v>
      </c>
      <c r="Q218" s="23">
        <v>313724.90000000002</v>
      </c>
    </row>
    <row r="219" spans="5:17" ht="41.4" x14ac:dyDescent="0.3">
      <c r="E219" s="8">
        <f t="shared" si="3"/>
        <v>200</v>
      </c>
      <c r="F219" s="21" t="s">
        <v>372</v>
      </c>
      <c r="G219" s="21" t="s">
        <v>373</v>
      </c>
      <c r="H219" s="22" t="s">
        <v>61</v>
      </c>
      <c r="I219" s="23">
        <v>15911740.26</v>
      </c>
      <c r="J219" s="23">
        <v>15318551.74</v>
      </c>
      <c r="K219" s="23">
        <v>593188.52</v>
      </c>
      <c r="L219" s="23">
        <v>15208204.23</v>
      </c>
      <c r="M219" s="23">
        <v>14613308.85</v>
      </c>
      <c r="N219" s="23">
        <v>594895.38</v>
      </c>
      <c r="O219" s="23">
        <v>11129187.369999999</v>
      </c>
      <c r="P219" s="23">
        <v>10678545.130000001</v>
      </c>
      <c r="Q219" s="23">
        <v>450642.24</v>
      </c>
    </row>
    <row r="220" spans="5:17" ht="27.6" x14ac:dyDescent="0.3">
      <c r="E220" s="8">
        <f t="shared" si="3"/>
        <v>201</v>
      </c>
      <c r="F220" s="21" t="s">
        <v>374</v>
      </c>
      <c r="G220" s="21" t="s">
        <v>375</v>
      </c>
      <c r="H220" s="22"/>
      <c r="I220" s="23">
        <v>164771814.83000001</v>
      </c>
      <c r="J220" s="23">
        <v>139552472.09999999</v>
      </c>
      <c r="K220" s="23">
        <v>25219342.73</v>
      </c>
      <c r="L220" s="23">
        <v>143948266.59999999</v>
      </c>
      <c r="M220" s="23">
        <v>105404407.84999999</v>
      </c>
      <c r="N220" s="23">
        <v>38543858.75</v>
      </c>
      <c r="O220" s="23">
        <v>1518385902.6199999</v>
      </c>
      <c r="P220" s="23">
        <v>1153789888.5699999</v>
      </c>
      <c r="Q220" s="23">
        <v>364596014.05000001</v>
      </c>
    </row>
    <row r="221" spans="5:17" ht="41.4" x14ac:dyDescent="0.3">
      <c r="E221" s="8">
        <f t="shared" si="3"/>
        <v>202</v>
      </c>
      <c r="F221" s="21" t="s">
        <v>188</v>
      </c>
      <c r="G221" s="21" t="s">
        <v>189</v>
      </c>
      <c r="H221" s="22" t="s">
        <v>61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31892092.329999998</v>
      </c>
      <c r="P221" s="23">
        <v>29931199.190000001</v>
      </c>
      <c r="Q221" s="23">
        <v>1960893.14</v>
      </c>
    </row>
    <row r="222" spans="5:17" ht="55.2" x14ac:dyDescent="0.3">
      <c r="E222" s="8">
        <f t="shared" si="3"/>
        <v>203</v>
      </c>
      <c r="F222" s="21" t="s">
        <v>376</v>
      </c>
      <c r="G222" s="21" t="s">
        <v>377</v>
      </c>
      <c r="H222" s="22" t="s">
        <v>61</v>
      </c>
      <c r="I222" s="23">
        <v>131600601.23</v>
      </c>
      <c r="J222" s="23">
        <v>125255586.67</v>
      </c>
      <c r="K222" s="23">
        <v>6345014.5599999996</v>
      </c>
      <c r="L222" s="23">
        <v>120769709.76000001</v>
      </c>
      <c r="M222" s="23">
        <v>113908371.19</v>
      </c>
      <c r="N222" s="23">
        <v>6861338.5700000003</v>
      </c>
      <c r="O222" s="23">
        <v>343332480.05000001</v>
      </c>
      <c r="P222" s="23">
        <v>159692592.78</v>
      </c>
      <c r="Q222" s="23">
        <v>183639887.27000001</v>
      </c>
    </row>
    <row r="223" spans="5:17" ht="55.2" x14ac:dyDescent="0.3">
      <c r="E223" s="8">
        <f t="shared" si="3"/>
        <v>204</v>
      </c>
      <c r="F223" s="21" t="s">
        <v>378</v>
      </c>
      <c r="G223" s="21" t="s">
        <v>379</v>
      </c>
      <c r="H223" s="22" t="s">
        <v>61</v>
      </c>
      <c r="I223" s="23">
        <v>5162771.28</v>
      </c>
      <c r="J223" s="23">
        <v>5162771.28</v>
      </c>
      <c r="K223" s="23">
        <v>0</v>
      </c>
      <c r="L223" s="23">
        <v>4345146.9800000004</v>
      </c>
      <c r="M223" s="23">
        <v>4345146.9800000004</v>
      </c>
      <c r="N223" s="23">
        <v>0</v>
      </c>
      <c r="O223" s="23">
        <v>5260007.6100000003</v>
      </c>
      <c r="P223" s="23">
        <v>5260007.6100000003</v>
      </c>
      <c r="Q223" s="23">
        <v>0</v>
      </c>
    </row>
    <row r="224" spans="5:17" ht="55.2" x14ac:dyDescent="0.3">
      <c r="E224" s="8">
        <f t="shared" si="3"/>
        <v>205</v>
      </c>
      <c r="F224" s="21" t="s">
        <v>380</v>
      </c>
      <c r="G224" s="21" t="s">
        <v>381</v>
      </c>
      <c r="H224" s="22" t="s">
        <v>61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176.12</v>
      </c>
      <c r="P224" s="23">
        <v>176.12</v>
      </c>
      <c r="Q224" s="23">
        <v>0</v>
      </c>
    </row>
    <row r="225" spans="5:17" ht="69" x14ac:dyDescent="0.3">
      <c r="E225" s="8">
        <f t="shared" si="3"/>
        <v>206</v>
      </c>
      <c r="F225" s="21" t="s">
        <v>382</v>
      </c>
      <c r="G225" s="21" t="s">
        <v>383</v>
      </c>
      <c r="H225" s="22" t="s">
        <v>35</v>
      </c>
      <c r="I225" s="23">
        <v>239038.02</v>
      </c>
      <c r="J225" s="23">
        <v>177850.6</v>
      </c>
      <c r="K225" s="23">
        <v>61187.42</v>
      </c>
      <c r="L225" s="23">
        <v>154826.38</v>
      </c>
      <c r="M225" s="23">
        <v>116702.35</v>
      </c>
      <c r="N225" s="23">
        <v>38124.03</v>
      </c>
      <c r="O225" s="23">
        <v>-531698.62</v>
      </c>
      <c r="P225" s="23">
        <v>-402603.5</v>
      </c>
      <c r="Q225" s="23">
        <v>-129095.12</v>
      </c>
    </row>
    <row r="226" spans="5:17" ht="69" x14ac:dyDescent="0.3">
      <c r="E226" s="8">
        <f t="shared" si="3"/>
        <v>207</v>
      </c>
      <c r="F226" s="21" t="s">
        <v>382</v>
      </c>
      <c r="G226" s="21" t="s">
        <v>383</v>
      </c>
      <c r="H226" s="22" t="s">
        <v>61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178757.95</v>
      </c>
      <c r="P226" s="23">
        <v>162253.17000000001</v>
      </c>
      <c r="Q226" s="23">
        <v>16504.78</v>
      </c>
    </row>
    <row r="227" spans="5:17" ht="41.4" x14ac:dyDescent="0.3">
      <c r="E227" s="8">
        <f t="shared" si="3"/>
        <v>208</v>
      </c>
      <c r="F227" s="21" t="s">
        <v>384</v>
      </c>
      <c r="G227" s="21" t="s">
        <v>385</v>
      </c>
      <c r="H227" s="22" t="s">
        <v>61</v>
      </c>
      <c r="I227" s="23">
        <v>2120979.0299999998</v>
      </c>
      <c r="J227" s="23">
        <v>1849015.51</v>
      </c>
      <c r="K227" s="23">
        <v>271963.52000000002</v>
      </c>
      <c r="L227" s="23">
        <v>2020344.57</v>
      </c>
      <c r="M227" s="23">
        <v>1757696.62</v>
      </c>
      <c r="N227" s="23">
        <v>262647.95</v>
      </c>
      <c r="O227" s="23">
        <v>1947703.72</v>
      </c>
      <c r="P227" s="23">
        <v>1687685.76</v>
      </c>
      <c r="Q227" s="23">
        <v>260017.96</v>
      </c>
    </row>
    <row r="228" spans="5:17" ht="27.6" x14ac:dyDescent="0.3">
      <c r="E228" s="8">
        <f t="shared" si="3"/>
        <v>209</v>
      </c>
      <c r="F228" s="21" t="s">
        <v>190</v>
      </c>
      <c r="G228" s="21" t="s">
        <v>191</v>
      </c>
      <c r="H228" s="22"/>
      <c r="I228" s="23">
        <v>139123389.56</v>
      </c>
      <c r="J228" s="23">
        <v>132445224.06</v>
      </c>
      <c r="K228" s="23">
        <v>6678165.5</v>
      </c>
      <c r="L228" s="23">
        <v>127290027.69</v>
      </c>
      <c r="M228" s="23">
        <v>120127917.14</v>
      </c>
      <c r="N228" s="23">
        <v>7162110.5499999998</v>
      </c>
      <c r="O228" s="23">
        <v>382079519.16000003</v>
      </c>
      <c r="P228" s="23">
        <v>196331311.13</v>
      </c>
      <c r="Q228" s="23">
        <v>185748208.03</v>
      </c>
    </row>
    <row r="229" spans="5:17" x14ac:dyDescent="0.3">
      <c r="E229" s="8">
        <f t="shared" si="3"/>
        <v>210</v>
      </c>
      <c r="F229" s="21" t="s">
        <v>192</v>
      </c>
      <c r="G229" s="21" t="s">
        <v>193</v>
      </c>
      <c r="H229" s="22"/>
      <c r="I229" s="23">
        <v>45017403222.639999</v>
      </c>
      <c r="J229" s="23">
        <v>42804721663.940002</v>
      </c>
      <c r="K229" s="23">
        <v>2212681558.6999998</v>
      </c>
      <c r="L229" s="23">
        <v>44934358738.489998</v>
      </c>
      <c r="M229" s="23">
        <v>42719542861.809998</v>
      </c>
      <c r="N229" s="23">
        <v>2214815876.6799998</v>
      </c>
      <c r="O229" s="23">
        <v>11903392355.549999</v>
      </c>
      <c r="P229" s="23">
        <v>10487521485.84</v>
      </c>
      <c r="Q229" s="23">
        <v>1415870869.71</v>
      </c>
    </row>
    <row r="230" spans="5:17" ht="82.8" x14ac:dyDescent="0.3">
      <c r="E230" s="8">
        <f t="shared" si="3"/>
        <v>211</v>
      </c>
      <c r="F230" s="21" t="s">
        <v>386</v>
      </c>
      <c r="G230" s="21" t="s">
        <v>387</v>
      </c>
      <c r="H230" s="22" t="s">
        <v>61</v>
      </c>
      <c r="I230" s="23">
        <v>107359085.06</v>
      </c>
      <c r="J230" s="23">
        <v>107359085.06</v>
      </c>
      <c r="K230" s="23">
        <v>0</v>
      </c>
      <c r="L230" s="23">
        <v>85005099</v>
      </c>
      <c r="M230" s="23">
        <v>85005099</v>
      </c>
      <c r="N230" s="23">
        <v>0</v>
      </c>
      <c r="O230" s="23">
        <v>374434426.01999998</v>
      </c>
      <c r="P230" s="23">
        <v>374434426.01999998</v>
      </c>
      <c r="Q230" s="23">
        <v>0</v>
      </c>
    </row>
    <row r="231" spans="5:17" ht="151.80000000000001" x14ac:dyDescent="0.3">
      <c r="E231" s="8">
        <f t="shared" si="3"/>
        <v>212</v>
      </c>
      <c r="F231" s="21" t="s">
        <v>388</v>
      </c>
      <c r="G231" s="21" t="s">
        <v>389</v>
      </c>
      <c r="H231" s="22" t="s">
        <v>35</v>
      </c>
      <c r="I231" s="23">
        <v>330.19</v>
      </c>
      <c r="J231" s="23">
        <v>330.19</v>
      </c>
      <c r="K231" s="23">
        <v>0</v>
      </c>
      <c r="L231" s="23">
        <v>293.45999999999998</v>
      </c>
      <c r="M231" s="23">
        <v>293.45999999999998</v>
      </c>
      <c r="N231" s="23">
        <v>0</v>
      </c>
      <c r="O231" s="23">
        <v>-96.42</v>
      </c>
      <c r="P231" s="23">
        <v>-96.42</v>
      </c>
      <c r="Q231" s="23">
        <v>0</v>
      </c>
    </row>
    <row r="232" spans="5:17" ht="138" x14ac:dyDescent="0.3">
      <c r="E232" s="8">
        <f t="shared" si="3"/>
        <v>213</v>
      </c>
      <c r="F232" s="21" t="s">
        <v>390</v>
      </c>
      <c r="G232" s="21" t="s">
        <v>391</v>
      </c>
      <c r="H232" s="22" t="s">
        <v>61</v>
      </c>
      <c r="I232" s="23">
        <v>1212997.57</v>
      </c>
      <c r="J232" s="23">
        <v>1212997.57</v>
      </c>
      <c r="K232" s="23">
        <v>0</v>
      </c>
      <c r="L232" s="23">
        <v>1084118.6000000001</v>
      </c>
      <c r="M232" s="23">
        <v>1084118.6000000001</v>
      </c>
      <c r="N232" s="23">
        <v>0</v>
      </c>
      <c r="O232" s="23">
        <v>1084118.6000000001</v>
      </c>
      <c r="P232" s="23">
        <v>1084118.6000000001</v>
      </c>
      <c r="Q232" s="23">
        <v>0</v>
      </c>
    </row>
    <row r="233" spans="5:17" ht="110.4" x14ac:dyDescent="0.3">
      <c r="E233" s="8">
        <f t="shared" si="3"/>
        <v>214</v>
      </c>
      <c r="F233" s="21" t="s">
        <v>392</v>
      </c>
      <c r="G233" s="21" t="s">
        <v>393</v>
      </c>
      <c r="H233" s="22"/>
      <c r="I233" s="23">
        <v>108572412.81999999</v>
      </c>
      <c r="J233" s="23">
        <v>108572412.81999999</v>
      </c>
      <c r="K233" s="23">
        <v>0</v>
      </c>
      <c r="L233" s="23">
        <v>86089511.060000002</v>
      </c>
      <c r="M233" s="23">
        <v>86089511.060000002</v>
      </c>
      <c r="N233" s="23">
        <v>0</v>
      </c>
      <c r="O233" s="23">
        <v>375518448.19999999</v>
      </c>
      <c r="P233" s="23">
        <v>375518448.19999999</v>
      </c>
      <c r="Q233" s="23">
        <v>0</v>
      </c>
    </row>
    <row r="234" spans="5:17" ht="69" x14ac:dyDescent="0.3">
      <c r="E234" s="8">
        <f t="shared" si="3"/>
        <v>215</v>
      </c>
      <c r="F234" s="21" t="s">
        <v>394</v>
      </c>
      <c r="G234" s="21" t="s">
        <v>395</v>
      </c>
      <c r="H234" s="22"/>
      <c r="I234" s="23">
        <v>108572412.81999999</v>
      </c>
      <c r="J234" s="23">
        <v>108572412.81999999</v>
      </c>
      <c r="K234" s="23">
        <v>0</v>
      </c>
      <c r="L234" s="23">
        <v>86089511.060000002</v>
      </c>
      <c r="M234" s="23">
        <v>86089511.060000002</v>
      </c>
      <c r="N234" s="23">
        <v>0</v>
      </c>
      <c r="O234" s="23">
        <v>375518448.19999999</v>
      </c>
      <c r="P234" s="23">
        <v>375518448.19999999</v>
      </c>
      <c r="Q234" s="23">
        <v>0</v>
      </c>
    </row>
    <row r="235" spans="5:17" ht="96.6" x14ac:dyDescent="0.3">
      <c r="E235" s="8">
        <f t="shared" si="3"/>
        <v>216</v>
      </c>
      <c r="F235" s="21" t="s">
        <v>396</v>
      </c>
      <c r="G235" s="21" t="s">
        <v>397</v>
      </c>
      <c r="H235" s="22" t="s">
        <v>61</v>
      </c>
      <c r="I235" s="23">
        <v>3335008544.6799998</v>
      </c>
      <c r="J235" s="23">
        <v>1657975909.0799999</v>
      </c>
      <c r="K235" s="23">
        <v>1677032635.5999999</v>
      </c>
      <c r="L235" s="23">
        <v>3335007016.1399999</v>
      </c>
      <c r="M235" s="23">
        <v>1657975909.0799999</v>
      </c>
      <c r="N235" s="23">
        <v>1677031107.0599999</v>
      </c>
      <c r="O235" s="23">
        <v>31263.67</v>
      </c>
      <c r="P235" s="23">
        <v>0</v>
      </c>
      <c r="Q235" s="23">
        <v>31263.67</v>
      </c>
    </row>
    <row r="236" spans="5:17" ht="41.4" x14ac:dyDescent="0.3">
      <c r="E236" s="8">
        <f t="shared" si="3"/>
        <v>217</v>
      </c>
      <c r="F236" s="21" t="s">
        <v>398</v>
      </c>
      <c r="G236" s="21" t="s">
        <v>399</v>
      </c>
      <c r="H236" s="22" t="s">
        <v>61</v>
      </c>
      <c r="I236" s="23">
        <v>1000449090.5599999</v>
      </c>
      <c r="J236" s="23">
        <v>1000449090.5599999</v>
      </c>
      <c r="K236" s="23">
        <v>0</v>
      </c>
      <c r="L236" s="23">
        <v>1002159090.5599999</v>
      </c>
      <c r="M236" s="23">
        <v>1002159090.5599999</v>
      </c>
      <c r="N236" s="23">
        <v>0</v>
      </c>
      <c r="O236" s="23">
        <v>1713148.16</v>
      </c>
      <c r="P236" s="23">
        <v>1713148.16</v>
      </c>
      <c r="Q236" s="23">
        <v>0</v>
      </c>
    </row>
    <row r="237" spans="5:17" ht="27.6" x14ac:dyDescent="0.3">
      <c r="E237" s="8">
        <f t="shared" si="3"/>
        <v>218</v>
      </c>
      <c r="F237" s="21" t="s">
        <v>400</v>
      </c>
      <c r="G237" s="21" t="s">
        <v>401</v>
      </c>
      <c r="H237" s="22" t="s">
        <v>61</v>
      </c>
      <c r="I237" s="23">
        <v>37.700000000000003</v>
      </c>
      <c r="J237" s="23">
        <v>0</v>
      </c>
      <c r="K237" s="23">
        <v>37.700000000000003</v>
      </c>
      <c r="L237" s="23">
        <v>31.64</v>
      </c>
      <c r="M237" s="23">
        <v>0</v>
      </c>
      <c r="N237" s="23">
        <v>31.64</v>
      </c>
      <c r="O237" s="23">
        <v>1197859.08</v>
      </c>
      <c r="P237" s="23">
        <v>1196707.82</v>
      </c>
      <c r="Q237" s="23">
        <v>1151.26</v>
      </c>
    </row>
    <row r="238" spans="5:17" ht="55.2" x14ac:dyDescent="0.3">
      <c r="E238" s="8">
        <f t="shared" si="3"/>
        <v>219</v>
      </c>
      <c r="F238" s="21" t="s">
        <v>402</v>
      </c>
      <c r="G238" s="21" t="s">
        <v>403</v>
      </c>
      <c r="H238" s="22" t="s">
        <v>61</v>
      </c>
      <c r="I238" s="23">
        <v>180732232.06999999</v>
      </c>
      <c r="J238" s="23">
        <v>180732143.00999999</v>
      </c>
      <c r="K238" s="23">
        <v>89.06</v>
      </c>
      <c r="L238" s="23">
        <v>181730041.28</v>
      </c>
      <c r="M238" s="23">
        <v>181729966.53999999</v>
      </c>
      <c r="N238" s="23">
        <v>74.739999999999995</v>
      </c>
      <c r="O238" s="23">
        <v>3370489.12</v>
      </c>
      <c r="P238" s="23">
        <v>3367769.6</v>
      </c>
      <c r="Q238" s="23">
        <v>2719.52</v>
      </c>
    </row>
    <row r="239" spans="5:17" ht="55.2" x14ac:dyDescent="0.3">
      <c r="E239" s="8">
        <f t="shared" si="3"/>
        <v>220</v>
      </c>
      <c r="F239" s="21" t="s">
        <v>404</v>
      </c>
      <c r="G239" s="21" t="s">
        <v>405</v>
      </c>
      <c r="H239" s="22"/>
      <c r="I239" s="23">
        <v>4516189905.0100002</v>
      </c>
      <c r="J239" s="23">
        <v>2839157142.6500001</v>
      </c>
      <c r="K239" s="23">
        <v>1677032762.3599999</v>
      </c>
      <c r="L239" s="23">
        <v>4518896179.6199999</v>
      </c>
      <c r="M239" s="23">
        <v>2841864966.1799998</v>
      </c>
      <c r="N239" s="23">
        <v>1677031213.4400001</v>
      </c>
      <c r="O239" s="23">
        <v>6312760.0300000003</v>
      </c>
      <c r="P239" s="23">
        <v>6277625.5800000001</v>
      </c>
      <c r="Q239" s="23">
        <v>35134.449999999997</v>
      </c>
    </row>
    <row r="240" spans="5:17" ht="55.2" x14ac:dyDescent="0.3">
      <c r="E240" s="8">
        <f t="shared" si="3"/>
        <v>221</v>
      </c>
      <c r="F240" s="21" t="s">
        <v>201</v>
      </c>
      <c r="G240" s="21" t="s">
        <v>202</v>
      </c>
      <c r="H240" s="22" t="s">
        <v>61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3500</v>
      </c>
      <c r="P240" s="23">
        <v>3500</v>
      </c>
      <c r="Q240" s="23">
        <v>0</v>
      </c>
    </row>
    <row r="241" spans="5:17" ht="69" x14ac:dyDescent="0.3">
      <c r="E241" s="8">
        <f t="shared" si="3"/>
        <v>222</v>
      </c>
      <c r="F241" s="21" t="s">
        <v>203</v>
      </c>
      <c r="G241" s="21" t="s">
        <v>204</v>
      </c>
      <c r="H241" s="22" t="s">
        <v>61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5874938.6100000003</v>
      </c>
      <c r="P241" s="23">
        <v>4801122.29</v>
      </c>
      <c r="Q241" s="23">
        <v>1073816.32</v>
      </c>
    </row>
    <row r="242" spans="5:17" ht="41.4" x14ac:dyDescent="0.3">
      <c r="E242" s="8">
        <f t="shared" si="3"/>
        <v>223</v>
      </c>
      <c r="F242" s="21" t="s">
        <v>205</v>
      </c>
      <c r="G242" s="21" t="s">
        <v>206</v>
      </c>
      <c r="H242" s="22"/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5878438.6100000003</v>
      </c>
      <c r="P242" s="23">
        <v>4804622.29</v>
      </c>
      <c r="Q242" s="23">
        <v>1073816.32</v>
      </c>
    </row>
    <row r="243" spans="5:17" ht="41.4" x14ac:dyDescent="0.3">
      <c r="E243" s="8">
        <f t="shared" si="3"/>
        <v>224</v>
      </c>
      <c r="F243" s="21" t="s">
        <v>406</v>
      </c>
      <c r="G243" s="21" t="s">
        <v>407</v>
      </c>
      <c r="H243" s="22" t="s">
        <v>61</v>
      </c>
      <c r="I243" s="23">
        <v>245011991.18000001</v>
      </c>
      <c r="J243" s="23">
        <v>244901070.19</v>
      </c>
      <c r="K243" s="23">
        <v>110920.99</v>
      </c>
      <c r="L243" s="23">
        <v>228332655.40000001</v>
      </c>
      <c r="M243" s="23">
        <v>224524229.28</v>
      </c>
      <c r="N243" s="23">
        <v>3808426.12</v>
      </c>
      <c r="O243" s="23">
        <v>1712611725.45</v>
      </c>
      <c r="P243" s="23">
        <v>1704326313.5699999</v>
      </c>
      <c r="Q243" s="23">
        <v>8285411.8799999999</v>
      </c>
    </row>
    <row r="244" spans="5:17" x14ac:dyDescent="0.3">
      <c r="E244" s="8">
        <f t="shared" si="3"/>
        <v>225</v>
      </c>
      <c r="F244" s="21" t="s">
        <v>408</v>
      </c>
      <c r="G244" s="21"/>
      <c r="H244" s="22"/>
      <c r="I244" s="23">
        <v>245011991.18000001</v>
      </c>
      <c r="J244" s="23">
        <v>244901070.19</v>
      </c>
      <c r="K244" s="23">
        <v>110920.99</v>
      </c>
      <c r="L244" s="23">
        <v>228332655.40000001</v>
      </c>
      <c r="M244" s="23">
        <v>224524229.28</v>
      </c>
      <c r="N244" s="23">
        <v>3808426.12</v>
      </c>
      <c r="O244" s="23">
        <v>1712611725.45</v>
      </c>
      <c r="P244" s="23">
        <v>1704326313.5699999</v>
      </c>
      <c r="Q244" s="23">
        <v>8285411.8799999999</v>
      </c>
    </row>
    <row r="245" spans="5:17" ht="27.6" x14ac:dyDescent="0.3">
      <c r="E245" s="8">
        <f t="shared" si="3"/>
        <v>226</v>
      </c>
      <c r="F245" s="21" t="s">
        <v>409</v>
      </c>
      <c r="G245" s="21" t="s">
        <v>410</v>
      </c>
      <c r="H245" s="22" t="s">
        <v>61</v>
      </c>
      <c r="I245" s="23">
        <v>8260707.7599999998</v>
      </c>
      <c r="J245" s="23">
        <v>8260707.7599999998</v>
      </c>
      <c r="K245" s="23">
        <v>0</v>
      </c>
      <c r="L245" s="23">
        <v>8284707.7599999998</v>
      </c>
      <c r="M245" s="23">
        <v>8284707.7599999998</v>
      </c>
      <c r="N245" s="23">
        <v>0</v>
      </c>
      <c r="O245" s="23">
        <v>24000</v>
      </c>
      <c r="P245" s="23">
        <v>24000</v>
      </c>
      <c r="Q245" s="23">
        <v>0</v>
      </c>
    </row>
    <row r="246" spans="5:17" x14ac:dyDescent="0.3">
      <c r="E246" s="8">
        <f t="shared" si="3"/>
        <v>227</v>
      </c>
      <c r="F246" s="21" t="s">
        <v>411</v>
      </c>
      <c r="G246" s="21"/>
      <c r="H246" s="22"/>
      <c r="I246" s="23">
        <v>8260707.7599999998</v>
      </c>
      <c r="J246" s="23">
        <v>8260707.7599999998</v>
      </c>
      <c r="K246" s="23">
        <v>0</v>
      </c>
      <c r="L246" s="23">
        <v>8284707.7599999998</v>
      </c>
      <c r="M246" s="23">
        <v>8284707.7599999998</v>
      </c>
      <c r="N246" s="23">
        <v>0</v>
      </c>
      <c r="O246" s="23">
        <v>24000</v>
      </c>
      <c r="P246" s="23">
        <v>24000</v>
      </c>
      <c r="Q246" s="23">
        <v>0</v>
      </c>
    </row>
    <row r="247" spans="5:17" ht="41.4" x14ac:dyDescent="0.3">
      <c r="E247" s="8">
        <f t="shared" si="3"/>
        <v>228</v>
      </c>
      <c r="F247" s="21" t="s">
        <v>412</v>
      </c>
      <c r="G247" s="21" t="s">
        <v>413</v>
      </c>
      <c r="H247" s="22" t="s">
        <v>61</v>
      </c>
      <c r="I247" s="23">
        <v>1171558.99</v>
      </c>
      <c r="J247" s="23">
        <v>1171558.99</v>
      </c>
      <c r="K247" s="23">
        <v>0</v>
      </c>
      <c r="L247" s="23">
        <v>257069.01</v>
      </c>
      <c r="M247" s="23">
        <v>257069.01</v>
      </c>
      <c r="N247" s="23">
        <v>0</v>
      </c>
      <c r="O247" s="23">
        <v>3481786.04</v>
      </c>
      <c r="P247" s="23">
        <v>3481786.04</v>
      </c>
      <c r="Q247" s="23">
        <v>0</v>
      </c>
    </row>
    <row r="248" spans="5:17" ht="41.4" x14ac:dyDescent="0.3">
      <c r="E248" s="8">
        <f t="shared" si="3"/>
        <v>229</v>
      </c>
      <c r="F248" s="21" t="s">
        <v>414</v>
      </c>
      <c r="G248" s="21" t="s">
        <v>413</v>
      </c>
      <c r="H248" s="22"/>
      <c r="I248" s="23">
        <v>1171558.99</v>
      </c>
      <c r="J248" s="23">
        <v>1171558.99</v>
      </c>
      <c r="K248" s="23">
        <v>0</v>
      </c>
      <c r="L248" s="23">
        <v>257069.01</v>
      </c>
      <c r="M248" s="23">
        <v>257069.01</v>
      </c>
      <c r="N248" s="23">
        <v>0</v>
      </c>
      <c r="O248" s="23">
        <v>3481786.04</v>
      </c>
      <c r="P248" s="23">
        <v>3481786.04</v>
      </c>
      <c r="Q248" s="23">
        <v>0</v>
      </c>
    </row>
    <row r="249" spans="5:17" ht="69" x14ac:dyDescent="0.3">
      <c r="E249" s="8">
        <f t="shared" si="3"/>
        <v>230</v>
      </c>
      <c r="F249" s="21" t="s">
        <v>207</v>
      </c>
      <c r="G249" s="21" t="s">
        <v>208</v>
      </c>
      <c r="H249" s="22"/>
      <c r="I249" s="23">
        <v>4770634162.9399996</v>
      </c>
      <c r="J249" s="23">
        <v>3093490479.5900002</v>
      </c>
      <c r="K249" s="23">
        <v>1677143683.3499999</v>
      </c>
      <c r="L249" s="23">
        <v>4755770611.79</v>
      </c>
      <c r="M249" s="23">
        <v>3074930972.23</v>
      </c>
      <c r="N249" s="23">
        <v>1680839639.5599999</v>
      </c>
      <c r="O249" s="23">
        <v>1728308710.1300001</v>
      </c>
      <c r="P249" s="23">
        <v>1718914347.48</v>
      </c>
      <c r="Q249" s="23">
        <v>9394362.6500000004</v>
      </c>
    </row>
    <row r="250" spans="5:17" x14ac:dyDescent="0.3">
      <c r="E250" s="8">
        <f t="shared" si="3"/>
        <v>231</v>
      </c>
      <c r="F250" s="21" t="s">
        <v>209</v>
      </c>
      <c r="G250" s="21" t="s">
        <v>117</v>
      </c>
      <c r="H250" s="22"/>
      <c r="I250" s="23">
        <v>49906743432.389999</v>
      </c>
      <c r="J250" s="23">
        <v>46016918190.339996</v>
      </c>
      <c r="K250" s="23">
        <v>3889825242.0500002</v>
      </c>
      <c r="L250" s="23">
        <v>49786352495.330002</v>
      </c>
      <c r="M250" s="23">
        <v>45890696979.089996</v>
      </c>
      <c r="N250" s="23">
        <v>3895655516.2399998</v>
      </c>
      <c r="O250" s="23">
        <v>14007219513.879999</v>
      </c>
      <c r="P250" s="23">
        <v>12581954281.52</v>
      </c>
      <c r="Q250" s="23">
        <v>1425265232.3599999</v>
      </c>
    </row>
    <row r="251" spans="5:17" ht="41.4" x14ac:dyDescent="0.3">
      <c r="E251" s="8">
        <f t="shared" si="3"/>
        <v>232</v>
      </c>
      <c r="F251" s="21" t="s">
        <v>210</v>
      </c>
      <c r="G251" s="21" t="s">
        <v>211</v>
      </c>
      <c r="H251" s="22"/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5:17" ht="27.6" x14ac:dyDescent="0.3">
      <c r="E252" s="8">
        <f t="shared" si="3"/>
        <v>233</v>
      </c>
      <c r="F252" s="21" t="s">
        <v>415</v>
      </c>
      <c r="G252" s="21" t="s">
        <v>416</v>
      </c>
      <c r="H252" s="22" t="s">
        <v>61</v>
      </c>
      <c r="I252" s="23">
        <v>11047346.130000001</v>
      </c>
      <c r="J252" s="23">
        <v>11047203.810000001</v>
      </c>
      <c r="K252" s="23">
        <v>142.32</v>
      </c>
      <c r="L252" s="23">
        <v>11574075.460000001</v>
      </c>
      <c r="M252" s="23">
        <v>11574072.58</v>
      </c>
      <c r="N252" s="23">
        <v>2.88</v>
      </c>
      <c r="O252" s="23">
        <v>20246652.390000001</v>
      </c>
      <c r="P252" s="23">
        <v>20246652.390000001</v>
      </c>
      <c r="Q252" s="23">
        <v>0</v>
      </c>
    </row>
    <row r="253" spans="5:17" ht="27.6" x14ac:dyDescent="0.3">
      <c r="E253" s="8">
        <f t="shared" si="3"/>
        <v>234</v>
      </c>
      <c r="F253" s="21" t="s">
        <v>417</v>
      </c>
      <c r="G253" s="21" t="s">
        <v>416</v>
      </c>
      <c r="H253" s="22"/>
      <c r="I253" s="23">
        <v>11047346.130000001</v>
      </c>
      <c r="J253" s="23">
        <v>11047203.810000001</v>
      </c>
      <c r="K253" s="23">
        <v>142.32</v>
      </c>
      <c r="L253" s="23">
        <v>11574075.460000001</v>
      </c>
      <c r="M253" s="23">
        <v>11574072.58</v>
      </c>
      <c r="N253" s="23">
        <v>2.88</v>
      </c>
      <c r="O253" s="23">
        <v>20246652.390000001</v>
      </c>
      <c r="P253" s="23">
        <v>20246652.390000001</v>
      </c>
      <c r="Q253" s="23">
        <v>0</v>
      </c>
    </row>
    <row r="254" spans="5:17" ht="41.4" x14ac:dyDescent="0.3">
      <c r="E254" s="8">
        <f t="shared" si="3"/>
        <v>235</v>
      </c>
      <c r="F254" s="21" t="s">
        <v>418</v>
      </c>
      <c r="G254" s="21" t="s">
        <v>419</v>
      </c>
      <c r="H254" s="22" t="s">
        <v>61</v>
      </c>
      <c r="I254" s="23">
        <v>7658228</v>
      </c>
      <c r="J254" s="23">
        <v>7658228</v>
      </c>
      <c r="K254" s="23">
        <v>0</v>
      </c>
      <c r="L254" s="23">
        <v>10679512.439999999</v>
      </c>
      <c r="M254" s="23">
        <v>10679512.439999999</v>
      </c>
      <c r="N254" s="23">
        <v>0</v>
      </c>
      <c r="O254" s="23">
        <v>3121321.44</v>
      </c>
      <c r="P254" s="23">
        <v>3121321.44</v>
      </c>
      <c r="Q254" s="23">
        <v>0</v>
      </c>
    </row>
    <row r="255" spans="5:17" ht="27.6" x14ac:dyDescent="0.3">
      <c r="E255" s="8">
        <f t="shared" si="3"/>
        <v>236</v>
      </c>
      <c r="F255" s="21" t="s">
        <v>420</v>
      </c>
      <c r="G255" s="21" t="s">
        <v>421</v>
      </c>
      <c r="H255" s="22" t="s">
        <v>61</v>
      </c>
      <c r="I255" s="23">
        <v>1763050.72</v>
      </c>
      <c r="J255" s="23">
        <v>1763050.72</v>
      </c>
      <c r="K255" s="23">
        <v>0</v>
      </c>
      <c r="L255" s="23">
        <v>2057770.14</v>
      </c>
      <c r="M255" s="23">
        <v>2057770.14</v>
      </c>
      <c r="N255" s="23">
        <v>0</v>
      </c>
      <c r="O255" s="23">
        <v>29337144.370000001</v>
      </c>
      <c r="P255" s="23">
        <v>29337144.370000001</v>
      </c>
      <c r="Q255" s="23">
        <v>0</v>
      </c>
    </row>
    <row r="256" spans="5:17" ht="55.2" x14ac:dyDescent="0.3">
      <c r="E256" s="8">
        <f t="shared" si="3"/>
        <v>237</v>
      </c>
      <c r="F256" s="21" t="s">
        <v>422</v>
      </c>
      <c r="G256" s="21" t="s">
        <v>423</v>
      </c>
      <c r="H256" s="22" t="s">
        <v>61</v>
      </c>
      <c r="I256" s="23">
        <v>324722.96999999997</v>
      </c>
      <c r="J256" s="23">
        <v>324722.96999999997</v>
      </c>
      <c r="K256" s="23">
        <v>0</v>
      </c>
      <c r="L256" s="23">
        <v>317507.82</v>
      </c>
      <c r="M256" s="23">
        <v>317507.82</v>
      </c>
      <c r="N256" s="23">
        <v>0</v>
      </c>
      <c r="O256" s="23">
        <v>329099.7</v>
      </c>
      <c r="P256" s="23">
        <v>329099.7</v>
      </c>
      <c r="Q256" s="23">
        <v>0</v>
      </c>
    </row>
    <row r="257" spans="5:17" ht="41.4" x14ac:dyDescent="0.3">
      <c r="E257" s="8">
        <f t="shared" si="3"/>
        <v>238</v>
      </c>
      <c r="F257" s="21" t="s">
        <v>424</v>
      </c>
      <c r="G257" s="21" t="s">
        <v>425</v>
      </c>
      <c r="H257" s="22" t="s">
        <v>61</v>
      </c>
      <c r="I257" s="23">
        <v>4215381.32</v>
      </c>
      <c r="J257" s="23">
        <v>4215381.32</v>
      </c>
      <c r="K257" s="23">
        <v>0</v>
      </c>
      <c r="L257" s="23">
        <v>5328817.6399999997</v>
      </c>
      <c r="M257" s="23">
        <v>5328817.6399999997</v>
      </c>
      <c r="N257" s="23">
        <v>0</v>
      </c>
      <c r="O257" s="23">
        <v>4928234</v>
      </c>
      <c r="P257" s="23">
        <v>4928234</v>
      </c>
      <c r="Q257" s="23">
        <v>0</v>
      </c>
    </row>
    <row r="258" spans="5:17" ht="55.2" x14ac:dyDescent="0.3">
      <c r="E258" s="8">
        <f t="shared" si="3"/>
        <v>239</v>
      </c>
      <c r="F258" s="21" t="s">
        <v>426</v>
      </c>
      <c r="G258" s="21" t="s">
        <v>427</v>
      </c>
      <c r="H258" s="22"/>
      <c r="I258" s="23">
        <v>13961383.01</v>
      </c>
      <c r="J258" s="23">
        <v>13961383.01</v>
      </c>
      <c r="K258" s="23">
        <v>0</v>
      </c>
      <c r="L258" s="23">
        <v>18383608.039999999</v>
      </c>
      <c r="M258" s="23">
        <v>18383608.039999999</v>
      </c>
      <c r="N258" s="23">
        <v>0</v>
      </c>
      <c r="O258" s="23">
        <v>37715799.509999998</v>
      </c>
      <c r="P258" s="23">
        <v>37715799.509999998</v>
      </c>
      <c r="Q258" s="23">
        <v>0</v>
      </c>
    </row>
    <row r="259" spans="5:17" ht="41.4" x14ac:dyDescent="0.3">
      <c r="E259" s="8">
        <f t="shared" si="3"/>
        <v>240</v>
      </c>
      <c r="F259" s="21" t="s">
        <v>428</v>
      </c>
      <c r="G259" s="21" t="s">
        <v>429</v>
      </c>
      <c r="H259" s="22" t="s">
        <v>61</v>
      </c>
      <c r="I259" s="23">
        <v>3364</v>
      </c>
      <c r="J259" s="23">
        <v>3364</v>
      </c>
      <c r="K259" s="23">
        <v>0</v>
      </c>
      <c r="L259" s="23">
        <v>2709364</v>
      </c>
      <c r="M259" s="23">
        <v>2709364</v>
      </c>
      <c r="N259" s="23">
        <v>0</v>
      </c>
      <c r="O259" s="23">
        <v>2706000</v>
      </c>
      <c r="P259" s="23">
        <v>2706000</v>
      </c>
      <c r="Q259" s="23">
        <v>0</v>
      </c>
    </row>
    <row r="260" spans="5:17" ht="82.8" x14ac:dyDescent="0.3">
      <c r="E260" s="8">
        <f t="shared" si="3"/>
        <v>241</v>
      </c>
      <c r="F260" s="21" t="s">
        <v>430</v>
      </c>
      <c r="G260" s="21" t="s">
        <v>431</v>
      </c>
      <c r="H260" s="22" t="s">
        <v>61</v>
      </c>
      <c r="I260" s="23">
        <v>22030007.190000001</v>
      </c>
      <c r="J260" s="23">
        <v>22030007.190000001</v>
      </c>
      <c r="K260" s="23">
        <v>0</v>
      </c>
      <c r="L260" s="23">
        <v>19664568.23</v>
      </c>
      <c r="M260" s="23">
        <v>19664568.23</v>
      </c>
      <c r="N260" s="23">
        <v>0</v>
      </c>
      <c r="O260" s="23">
        <v>7360643.9000000004</v>
      </c>
      <c r="P260" s="23">
        <v>7360643.9000000004</v>
      </c>
      <c r="Q260" s="23">
        <v>0</v>
      </c>
    </row>
    <row r="261" spans="5:17" ht="69" x14ac:dyDescent="0.3">
      <c r="E261" s="8">
        <f t="shared" si="3"/>
        <v>242</v>
      </c>
      <c r="F261" s="21" t="s">
        <v>432</v>
      </c>
      <c r="G261" s="21" t="s">
        <v>433</v>
      </c>
      <c r="H261" s="22" t="s">
        <v>61</v>
      </c>
      <c r="I261" s="23">
        <v>0</v>
      </c>
      <c r="J261" s="23">
        <v>0</v>
      </c>
      <c r="K261" s="23">
        <v>0</v>
      </c>
      <c r="L261" s="23">
        <v>1761191.01</v>
      </c>
      <c r="M261" s="23">
        <v>1761191.01</v>
      </c>
      <c r="N261" s="23">
        <v>0</v>
      </c>
      <c r="O261" s="23">
        <v>4521185.46</v>
      </c>
      <c r="P261" s="23">
        <v>4521185.46</v>
      </c>
      <c r="Q261" s="23">
        <v>0</v>
      </c>
    </row>
    <row r="262" spans="5:17" ht="55.2" x14ac:dyDescent="0.3">
      <c r="E262" s="8">
        <f t="shared" si="3"/>
        <v>243</v>
      </c>
      <c r="F262" s="21" t="s">
        <v>434</v>
      </c>
      <c r="G262" s="21" t="s">
        <v>235</v>
      </c>
      <c r="H262" s="22"/>
      <c r="I262" s="23">
        <v>22033371.190000001</v>
      </c>
      <c r="J262" s="23">
        <v>22033371.190000001</v>
      </c>
      <c r="K262" s="23">
        <v>0</v>
      </c>
      <c r="L262" s="23">
        <v>24135123.239999998</v>
      </c>
      <c r="M262" s="23">
        <v>24135123.239999998</v>
      </c>
      <c r="N262" s="23">
        <v>0</v>
      </c>
      <c r="O262" s="23">
        <v>14587829.359999999</v>
      </c>
      <c r="P262" s="23">
        <v>14587829.359999999</v>
      </c>
      <c r="Q262" s="23">
        <v>0</v>
      </c>
    </row>
    <row r="263" spans="5:17" ht="82.8" x14ac:dyDescent="0.3">
      <c r="E263" s="8">
        <f t="shared" si="3"/>
        <v>244</v>
      </c>
      <c r="F263" s="21" t="s">
        <v>435</v>
      </c>
      <c r="G263" s="21" t="s">
        <v>436</v>
      </c>
      <c r="H263" s="22" t="s">
        <v>61</v>
      </c>
      <c r="I263" s="23">
        <v>38924409404.139999</v>
      </c>
      <c r="J263" s="23">
        <v>16907888572.27</v>
      </c>
      <c r="K263" s="23">
        <v>22016520831.869999</v>
      </c>
      <c r="L263" s="23">
        <v>38924409404.139999</v>
      </c>
      <c r="M263" s="23">
        <v>16907888572.27</v>
      </c>
      <c r="N263" s="23">
        <v>22016520831.869999</v>
      </c>
      <c r="O263" s="23">
        <v>0</v>
      </c>
      <c r="P263" s="23">
        <v>0</v>
      </c>
      <c r="Q263" s="23">
        <v>0</v>
      </c>
    </row>
    <row r="264" spans="5:17" ht="69" x14ac:dyDescent="0.3">
      <c r="E264" s="8">
        <f t="shared" si="3"/>
        <v>245</v>
      </c>
      <c r="F264" s="21" t="s">
        <v>437</v>
      </c>
      <c r="G264" s="21" t="s">
        <v>438</v>
      </c>
      <c r="H264" s="22" t="s">
        <v>61</v>
      </c>
      <c r="I264" s="23">
        <v>8538680185.21</v>
      </c>
      <c r="J264" s="23">
        <v>8534210243.6700001</v>
      </c>
      <c r="K264" s="23">
        <v>4469941.54</v>
      </c>
      <c r="L264" s="23">
        <v>8538680185.21</v>
      </c>
      <c r="M264" s="23">
        <v>8534210243.6700001</v>
      </c>
      <c r="N264" s="23">
        <v>4469941.54</v>
      </c>
      <c r="O264" s="23">
        <v>0</v>
      </c>
      <c r="P264" s="23">
        <v>0</v>
      </c>
      <c r="Q264" s="23">
        <v>0</v>
      </c>
    </row>
    <row r="265" spans="5:17" ht="41.4" x14ac:dyDescent="0.3">
      <c r="E265" s="8">
        <f t="shared" si="3"/>
        <v>246</v>
      </c>
      <c r="F265" s="21" t="s">
        <v>439</v>
      </c>
      <c r="G265" s="21" t="s">
        <v>440</v>
      </c>
      <c r="H265" s="22" t="s">
        <v>61</v>
      </c>
      <c r="I265" s="23">
        <v>109090008.01000001</v>
      </c>
      <c r="J265" s="23">
        <v>109090008.01000001</v>
      </c>
      <c r="K265" s="23">
        <v>0</v>
      </c>
      <c r="L265" s="23">
        <v>109131927.01000001</v>
      </c>
      <c r="M265" s="23">
        <v>109131927.01000001</v>
      </c>
      <c r="N265" s="23">
        <v>0</v>
      </c>
      <c r="O265" s="23">
        <v>2542279.34</v>
      </c>
      <c r="P265" s="23">
        <v>2542279.34</v>
      </c>
      <c r="Q265" s="23">
        <v>0</v>
      </c>
    </row>
    <row r="266" spans="5:17" ht="69" x14ac:dyDescent="0.3">
      <c r="E266" s="8">
        <f t="shared" si="3"/>
        <v>247</v>
      </c>
      <c r="F266" s="21" t="s">
        <v>441</v>
      </c>
      <c r="G266" s="21" t="s">
        <v>442</v>
      </c>
      <c r="H266" s="22" t="s">
        <v>61</v>
      </c>
      <c r="I266" s="23">
        <v>16323307.439999999</v>
      </c>
      <c r="J266" s="23">
        <v>13966825.609999999</v>
      </c>
      <c r="K266" s="23">
        <v>2356481.83</v>
      </c>
      <c r="L266" s="23">
        <v>15516996.539999999</v>
      </c>
      <c r="M266" s="23">
        <v>12657493.560000001</v>
      </c>
      <c r="N266" s="23">
        <v>2859502.98</v>
      </c>
      <c r="O266" s="23">
        <v>86545602.670000002</v>
      </c>
      <c r="P266" s="23">
        <v>72152737.25</v>
      </c>
      <c r="Q266" s="23">
        <v>14392865.42</v>
      </c>
    </row>
    <row r="267" spans="5:17" ht="69" x14ac:dyDescent="0.3">
      <c r="E267" s="8">
        <f t="shared" si="3"/>
        <v>248</v>
      </c>
      <c r="F267" s="21" t="s">
        <v>443</v>
      </c>
      <c r="G267" s="21" t="s">
        <v>444</v>
      </c>
      <c r="H267" s="22"/>
      <c r="I267" s="23">
        <v>47588502904.800003</v>
      </c>
      <c r="J267" s="23">
        <v>25565155649.560001</v>
      </c>
      <c r="K267" s="23">
        <v>22023347255.240002</v>
      </c>
      <c r="L267" s="23">
        <v>47587738512.900002</v>
      </c>
      <c r="M267" s="23">
        <v>25563888236.509998</v>
      </c>
      <c r="N267" s="23">
        <v>22023850276.389999</v>
      </c>
      <c r="O267" s="23">
        <v>89087882.010000005</v>
      </c>
      <c r="P267" s="23">
        <v>74695016.590000004</v>
      </c>
      <c r="Q267" s="23">
        <v>14392865.42</v>
      </c>
    </row>
    <row r="268" spans="5:17" ht="41.4" x14ac:dyDescent="0.3">
      <c r="E268" s="8">
        <f t="shared" si="3"/>
        <v>249</v>
      </c>
      <c r="F268" s="21" t="s">
        <v>445</v>
      </c>
      <c r="G268" s="21" t="s">
        <v>446</v>
      </c>
      <c r="H268" s="22" t="s">
        <v>61</v>
      </c>
      <c r="I268" s="23">
        <v>308066.73</v>
      </c>
      <c r="J268" s="23">
        <v>308066.73</v>
      </c>
      <c r="K268" s="23">
        <v>0</v>
      </c>
      <c r="L268" s="23">
        <v>308066.73</v>
      </c>
      <c r="M268" s="23">
        <v>308066.73</v>
      </c>
      <c r="N268" s="23">
        <v>0</v>
      </c>
      <c r="O268" s="23">
        <v>0</v>
      </c>
      <c r="P268" s="23">
        <v>0</v>
      </c>
      <c r="Q268" s="23">
        <v>0</v>
      </c>
    </row>
    <row r="269" spans="5:17" ht="41.4" x14ac:dyDescent="0.3">
      <c r="E269" s="8">
        <f t="shared" si="3"/>
        <v>250</v>
      </c>
      <c r="F269" s="21" t="s">
        <v>447</v>
      </c>
      <c r="G269" s="21" t="s">
        <v>448</v>
      </c>
      <c r="H269" s="22" t="s">
        <v>61</v>
      </c>
      <c r="I269" s="23">
        <v>3321.88</v>
      </c>
      <c r="J269" s="23">
        <v>3321.88</v>
      </c>
      <c r="K269" s="23">
        <v>0</v>
      </c>
      <c r="L269" s="23">
        <v>3321.88</v>
      </c>
      <c r="M269" s="23">
        <v>3321.88</v>
      </c>
      <c r="N269" s="23">
        <v>0</v>
      </c>
      <c r="O269" s="23">
        <v>0</v>
      </c>
      <c r="P269" s="23">
        <v>0</v>
      </c>
      <c r="Q269" s="23">
        <v>0</v>
      </c>
    </row>
    <row r="270" spans="5:17" ht="41.4" x14ac:dyDescent="0.3">
      <c r="E270" s="8">
        <f t="shared" si="3"/>
        <v>251</v>
      </c>
      <c r="F270" s="21" t="s">
        <v>449</v>
      </c>
      <c r="G270" s="21" t="s">
        <v>450</v>
      </c>
      <c r="H270" s="22" t="s">
        <v>61</v>
      </c>
      <c r="I270" s="23">
        <v>86029663.640000001</v>
      </c>
      <c r="J270" s="23">
        <v>86029663.640000001</v>
      </c>
      <c r="K270" s="23">
        <v>0</v>
      </c>
      <c r="L270" s="23">
        <v>85990050.609999999</v>
      </c>
      <c r="M270" s="23">
        <v>85990050.609999999</v>
      </c>
      <c r="N270" s="23">
        <v>0</v>
      </c>
      <c r="O270" s="23">
        <v>22146.06</v>
      </c>
      <c r="P270" s="23">
        <v>22146.06</v>
      </c>
      <c r="Q270" s="23">
        <v>0</v>
      </c>
    </row>
    <row r="271" spans="5:17" ht="41.4" x14ac:dyDescent="0.3">
      <c r="E271" s="8">
        <f t="shared" si="3"/>
        <v>252</v>
      </c>
      <c r="F271" s="21" t="s">
        <v>451</v>
      </c>
      <c r="G271" s="21" t="s">
        <v>452</v>
      </c>
      <c r="H271" s="22" t="s">
        <v>61</v>
      </c>
      <c r="I271" s="23">
        <v>19231334.18</v>
      </c>
      <c r="J271" s="23">
        <v>19231334.18</v>
      </c>
      <c r="K271" s="23">
        <v>0</v>
      </c>
      <c r="L271" s="23">
        <v>19231334.18</v>
      </c>
      <c r="M271" s="23">
        <v>19231334.18</v>
      </c>
      <c r="N271" s="23">
        <v>0</v>
      </c>
      <c r="O271" s="23">
        <v>0</v>
      </c>
      <c r="P271" s="23">
        <v>0</v>
      </c>
      <c r="Q271" s="23">
        <v>0</v>
      </c>
    </row>
    <row r="272" spans="5:17" ht="27.6" x14ac:dyDescent="0.3">
      <c r="E272" s="8">
        <f t="shared" si="3"/>
        <v>253</v>
      </c>
      <c r="F272" s="21" t="s">
        <v>453</v>
      </c>
      <c r="G272" s="21" t="s">
        <v>454</v>
      </c>
      <c r="H272" s="22" t="s">
        <v>61</v>
      </c>
      <c r="I272" s="23">
        <v>14095593.880000001</v>
      </c>
      <c r="J272" s="23">
        <v>14095593.880000001</v>
      </c>
      <c r="K272" s="23">
        <v>0</v>
      </c>
      <c r="L272" s="23">
        <v>14095593.880000001</v>
      </c>
      <c r="M272" s="23">
        <v>14095593.880000001</v>
      </c>
      <c r="N272" s="23">
        <v>0</v>
      </c>
      <c r="O272" s="23">
        <v>0</v>
      </c>
      <c r="P272" s="23">
        <v>0</v>
      </c>
      <c r="Q272" s="23">
        <v>0</v>
      </c>
    </row>
    <row r="273" spans="5:17" ht="27.6" x14ac:dyDescent="0.3">
      <c r="E273" s="8">
        <f t="shared" si="3"/>
        <v>254</v>
      </c>
      <c r="F273" s="21" t="s">
        <v>455</v>
      </c>
      <c r="G273" s="21" t="s">
        <v>456</v>
      </c>
      <c r="H273" s="22" t="s">
        <v>61</v>
      </c>
      <c r="I273" s="23">
        <v>15687713.470000001</v>
      </c>
      <c r="J273" s="23">
        <v>15687713.470000001</v>
      </c>
      <c r="K273" s="23">
        <v>0</v>
      </c>
      <c r="L273" s="23">
        <v>6418388.8700000001</v>
      </c>
      <c r="M273" s="23">
        <v>6418388.8700000001</v>
      </c>
      <c r="N273" s="23">
        <v>0</v>
      </c>
      <c r="O273" s="23">
        <v>186905286.66</v>
      </c>
      <c r="P273" s="23">
        <v>186905286.66</v>
      </c>
      <c r="Q273" s="23">
        <v>0</v>
      </c>
    </row>
    <row r="274" spans="5:17" ht="55.2" x14ac:dyDescent="0.3">
      <c r="E274" s="8">
        <f t="shared" si="3"/>
        <v>255</v>
      </c>
      <c r="F274" s="21" t="s">
        <v>457</v>
      </c>
      <c r="G274" s="21" t="s">
        <v>458</v>
      </c>
      <c r="H274" s="22"/>
      <c r="I274" s="23">
        <v>135355693.78</v>
      </c>
      <c r="J274" s="23">
        <v>135355693.78</v>
      </c>
      <c r="K274" s="23">
        <v>0</v>
      </c>
      <c r="L274" s="23">
        <v>126046756.15000001</v>
      </c>
      <c r="M274" s="23">
        <v>126046756.15000001</v>
      </c>
      <c r="N274" s="23">
        <v>0</v>
      </c>
      <c r="O274" s="23">
        <v>186927432.72</v>
      </c>
      <c r="P274" s="23">
        <v>186927432.72</v>
      </c>
      <c r="Q274" s="23">
        <v>0</v>
      </c>
    </row>
    <row r="275" spans="5:17" ht="27.6" x14ac:dyDescent="0.3">
      <c r="E275" s="8">
        <f t="shared" si="3"/>
        <v>256</v>
      </c>
      <c r="F275" s="21" t="s">
        <v>459</v>
      </c>
      <c r="G275" s="21" t="s">
        <v>460</v>
      </c>
      <c r="H275" s="22" t="s">
        <v>61</v>
      </c>
      <c r="I275" s="23">
        <v>574896</v>
      </c>
      <c r="J275" s="23">
        <v>0</v>
      </c>
      <c r="K275" s="23">
        <v>574896</v>
      </c>
      <c r="L275" s="23">
        <v>1553496</v>
      </c>
      <c r="M275" s="23">
        <v>0</v>
      </c>
      <c r="N275" s="23">
        <v>1553496</v>
      </c>
      <c r="O275" s="23">
        <v>75344304</v>
      </c>
      <c r="P275" s="23">
        <v>0</v>
      </c>
      <c r="Q275" s="23">
        <v>75344304</v>
      </c>
    </row>
    <row r="276" spans="5:17" ht="55.2" x14ac:dyDescent="0.3">
      <c r="E276" s="8">
        <f t="shared" ref="E276:E339" si="4">ROW($E276)-19</f>
        <v>257</v>
      </c>
      <c r="F276" s="21" t="s">
        <v>461</v>
      </c>
      <c r="G276" s="21" t="s">
        <v>462</v>
      </c>
      <c r="H276" s="22" t="s">
        <v>35</v>
      </c>
      <c r="I276" s="23">
        <v>594.87</v>
      </c>
      <c r="J276" s="23">
        <v>0</v>
      </c>
      <c r="K276" s="23">
        <v>594.87</v>
      </c>
      <c r="L276" s="23">
        <v>595.97</v>
      </c>
      <c r="M276" s="23">
        <v>0</v>
      </c>
      <c r="N276" s="23">
        <v>595.97</v>
      </c>
      <c r="O276" s="23">
        <v>0</v>
      </c>
      <c r="P276" s="23">
        <v>0</v>
      </c>
      <c r="Q276" s="23">
        <v>0</v>
      </c>
    </row>
    <row r="277" spans="5:17" ht="55.2" x14ac:dyDescent="0.3">
      <c r="E277" s="8">
        <f t="shared" si="4"/>
        <v>258</v>
      </c>
      <c r="F277" s="21" t="s">
        <v>461</v>
      </c>
      <c r="G277" s="21" t="s">
        <v>462</v>
      </c>
      <c r="H277" s="22" t="s">
        <v>61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6695.78</v>
      </c>
      <c r="P277" s="23">
        <v>0</v>
      </c>
      <c r="Q277" s="23">
        <v>6695.78</v>
      </c>
    </row>
    <row r="278" spans="5:17" ht="41.4" x14ac:dyDescent="0.3">
      <c r="E278" s="8">
        <f t="shared" si="4"/>
        <v>259</v>
      </c>
      <c r="F278" s="21" t="s">
        <v>463</v>
      </c>
      <c r="G278" s="21" t="s">
        <v>464</v>
      </c>
      <c r="H278" s="22" t="s">
        <v>61</v>
      </c>
      <c r="I278" s="23">
        <v>555767.27</v>
      </c>
      <c r="J278" s="23">
        <v>0</v>
      </c>
      <c r="K278" s="23">
        <v>555767.27</v>
      </c>
      <c r="L278" s="23">
        <v>547373.88</v>
      </c>
      <c r="M278" s="23">
        <v>0</v>
      </c>
      <c r="N278" s="23">
        <v>547373.88</v>
      </c>
      <c r="O278" s="23">
        <v>421457.2</v>
      </c>
      <c r="P278" s="23">
        <v>0</v>
      </c>
      <c r="Q278" s="23">
        <v>421457.2</v>
      </c>
    </row>
    <row r="279" spans="5:17" ht="27.6" x14ac:dyDescent="0.3">
      <c r="E279" s="8">
        <f t="shared" si="4"/>
        <v>260</v>
      </c>
      <c r="F279" s="21" t="s">
        <v>465</v>
      </c>
      <c r="G279" s="21" t="s">
        <v>460</v>
      </c>
      <c r="H279" s="22"/>
      <c r="I279" s="23">
        <v>1131258.1399999999</v>
      </c>
      <c r="J279" s="23">
        <v>0</v>
      </c>
      <c r="K279" s="23">
        <v>1131258.1399999999</v>
      </c>
      <c r="L279" s="23">
        <v>2101465.85</v>
      </c>
      <c r="M279" s="23">
        <v>0</v>
      </c>
      <c r="N279" s="23">
        <v>2101465.85</v>
      </c>
      <c r="O279" s="23">
        <v>75772456.980000004</v>
      </c>
      <c r="P279" s="23">
        <v>0</v>
      </c>
      <c r="Q279" s="23">
        <v>75772456.980000004</v>
      </c>
    </row>
    <row r="280" spans="5:17" ht="41.4" x14ac:dyDescent="0.3">
      <c r="E280" s="8">
        <f t="shared" si="4"/>
        <v>261</v>
      </c>
      <c r="F280" s="21" t="s">
        <v>466</v>
      </c>
      <c r="G280" s="21" t="s">
        <v>467</v>
      </c>
      <c r="H280" s="22" t="s">
        <v>61</v>
      </c>
      <c r="I280" s="23">
        <v>301113.32</v>
      </c>
      <c r="J280" s="23">
        <v>301113.32</v>
      </c>
      <c r="K280" s="23">
        <v>0</v>
      </c>
      <c r="L280" s="23">
        <v>342405.33</v>
      </c>
      <c r="M280" s="23">
        <v>342405.33</v>
      </c>
      <c r="N280" s="23">
        <v>0</v>
      </c>
      <c r="O280" s="23">
        <v>304220.90999999997</v>
      </c>
      <c r="P280" s="23">
        <v>304220.90999999997</v>
      </c>
      <c r="Q280" s="23">
        <v>0</v>
      </c>
    </row>
    <row r="281" spans="5:17" x14ac:dyDescent="0.3">
      <c r="E281" s="8">
        <f t="shared" si="4"/>
        <v>262</v>
      </c>
      <c r="F281" s="21" t="s">
        <v>468</v>
      </c>
      <c r="G281" s="21" t="s">
        <v>469</v>
      </c>
      <c r="H281" s="22" t="s">
        <v>61</v>
      </c>
      <c r="I281" s="23">
        <v>47901.03</v>
      </c>
      <c r="J281" s="23">
        <v>47901.03</v>
      </c>
      <c r="K281" s="23">
        <v>0</v>
      </c>
      <c r="L281" s="23">
        <v>71289.210000000006</v>
      </c>
      <c r="M281" s="23">
        <v>71289.210000000006</v>
      </c>
      <c r="N281" s="23">
        <v>0</v>
      </c>
      <c r="O281" s="23">
        <v>117056.28</v>
      </c>
      <c r="P281" s="23">
        <v>117056.28</v>
      </c>
      <c r="Q281" s="23">
        <v>0</v>
      </c>
    </row>
    <row r="282" spans="5:17" x14ac:dyDescent="0.3">
      <c r="E282" s="8">
        <f t="shared" si="4"/>
        <v>263</v>
      </c>
      <c r="F282" s="21" t="s">
        <v>470</v>
      </c>
      <c r="G282" s="21" t="s">
        <v>471</v>
      </c>
      <c r="H282" s="22"/>
      <c r="I282" s="23">
        <v>349014.35</v>
      </c>
      <c r="J282" s="23">
        <v>349014.35</v>
      </c>
      <c r="K282" s="23">
        <v>0</v>
      </c>
      <c r="L282" s="23">
        <v>413694.54</v>
      </c>
      <c r="M282" s="23">
        <v>413694.54</v>
      </c>
      <c r="N282" s="23">
        <v>0</v>
      </c>
      <c r="O282" s="23">
        <v>421277.19</v>
      </c>
      <c r="P282" s="23">
        <v>421277.19</v>
      </c>
      <c r="Q282" s="23">
        <v>0</v>
      </c>
    </row>
    <row r="283" spans="5:17" ht="41.4" x14ac:dyDescent="0.3">
      <c r="E283" s="8">
        <f t="shared" si="4"/>
        <v>264</v>
      </c>
      <c r="F283" s="21" t="s">
        <v>472</v>
      </c>
      <c r="G283" s="21" t="s">
        <v>473</v>
      </c>
      <c r="H283" s="22" t="s">
        <v>61</v>
      </c>
      <c r="I283" s="23">
        <v>3367330</v>
      </c>
      <c r="J283" s="23">
        <v>2156000</v>
      </c>
      <c r="K283" s="23">
        <v>1211330</v>
      </c>
      <c r="L283" s="23">
        <v>1462828</v>
      </c>
      <c r="M283" s="23">
        <v>0</v>
      </c>
      <c r="N283" s="23">
        <v>1462828</v>
      </c>
      <c r="O283" s="23">
        <v>84643462</v>
      </c>
      <c r="P283" s="23">
        <v>23573200</v>
      </c>
      <c r="Q283" s="23">
        <v>61070262</v>
      </c>
    </row>
    <row r="284" spans="5:17" ht="82.8" x14ac:dyDescent="0.3">
      <c r="E284" s="8">
        <f t="shared" si="4"/>
        <v>265</v>
      </c>
      <c r="F284" s="21" t="s">
        <v>474</v>
      </c>
      <c r="G284" s="21" t="s">
        <v>475</v>
      </c>
      <c r="H284" s="22" t="s">
        <v>35</v>
      </c>
      <c r="I284" s="23">
        <v>15798.28</v>
      </c>
      <c r="J284" s="23">
        <v>15151.77</v>
      </c>
      <c r="K284" s="23">
        <v>646.51</v>
      </c>
      <c r="L284" s="23">
        <v>938.47</v>
      </c>
      <c r="M284" s="23">
        <v>343.83</v>
      </c>
      <c r="N284" s="23">
        <v>594.64</v>
      </c>
      <c r="O284" s="23">
        <v>-322087.90000000002</v>
      </c>
      <c r="P284" s="23">
        <v>-320998.75</v>
      </c>
      <c r="Q284" s="23">
        <v>-1089.1500000000001</v>
      </c>
    </row>
    <row r="285" spans="5:17" ht="69" x14ac:dyDescent="0.3">
      <c r="E285" s="8">
        <f t="shared" si="4"/>
        <v>266</v>
      </c>
      <c r="F285" s="21" t="s">
        <v>476</v>
      </c>
      <c r="G285" s="21" t="s">
        <v>477</v>
      </c>
      <c r="H285" s="22" t="s">
        <v>61</v>
      </c>
      <c r="I285" s="23">
        <v>715402.53</v>
      </c>
      <c r="J285" s="23">
        <v>227438.04</v>
      </c>
      <c r="K285" s="23">
        <v>487964.49</v>
      </c>
      <c r="L285" s="23">
        <v>739916.12</v>
      </c>
      <c r="M285" s="23">
        <v>262628.46999999997</v>
      </c>
      <c r="N285" s="23">
        <v>477287.65</v>
      </c>
      <c r="O285" s="23">
        <v>569398.31999999995</v>
      </c>
      <c r="P285" s="23">
        <v>202223.86</v>
      </c>
      <c r="Q285" s="23">
        <v>367174.46</v>
      </c>
    </row>
    <row r="286" spans="5:17" ht="41.4" x14ac:dyDescent="0.3">
      <c r="E286" s="8">
        <f t="shared" si="4"/>
        <v>267</v>
      </c>
      <c r="F286" s="21" t="s">
        <v>478</v>
      </c>
      <c r="G286" s="21" t="s">
        <v>473</v>
      </c>
      <c r="H286" s="22"/>
      <c r="I286" s="23">
        <v>4098530.81</v>
      </c>
      <c r="J286" s="23">
        <v>2398589.81</v>
      </c>
      <c r="K286" s="23">
        <v>1699941</v>
      </c>
      <c r="L286" s="23">
        <v>2203682.59</v>
      </c>
      <c r="M286" s="23">
        <v>262972.3</v>
      </c>
      <c r="N286" s="23">
        <v>1940710.29</v>
      </c>
      <c r="O286" s="23">
        <v>84890772.420000002</v>
      </c>
      <c r="P286" s="23">
        <v>23454425.109999999</v>
      </c>
      <c r="Q286" s="23">
        <v>61436347.310000002</v>
      </c>
    </row>
    <row r="287" spans="5:17" ht="41.4" x14ac:dyDescent="0.3">
      <c r="E287" s="8">
        <f t="shared" si="4"/>
        <v>268</v>
      </c>
      <c r="F287" s="21" t="s">
        <v>479</v>
      </c>
      <c r="G287" s="21" t="s">
        <v>480</v>
      </c>
      <c r="H287" s="22" t="s">
        <v>61</v>
      </c>
      <c r="I287" s="23">
        <v>8851246.3200000003</v>
      </c>
      <c r="J287" s="23">
        <v>7898705.8499999996</v>
      </c>
      <c r="K287" s="23">
        <v>952540.47</v>
      </c>
      <c r="L287" s="23">
        <v>7967073.6900000004</v>
      </c>
      <c r="M287" s="23">
        <v>6287758.5899999999</v>
      </c>
      <c r="N287" s="23">
        <v>1679315.1</v>
      </c>
      <c r="O287" s="23">
        <v>44390758.630000003</v>
      </c>
      <c r="P287" s="23">
        <v>40019280.299999997</v>
      </c>
      <c r="Q287" s="23">
        <v>4371478.33</v>
      </c>
    </row>
    <row r="288" spans="5:17" ht="41.4" x14ac:dyDescent="0.3">
      <c r="E288" s="8">
        <f t="shared" si="4"/>
        <v>269</v>
      </c>
      <c r="F288" s="21" t="s">
        <v>481</v>
      </c>
      <c r="G288" s="21" t="s">
        <v>482</v>
      </c>
      <c r="H288" s="22"/>
      <c r="I288" s="23">
        <v>8851246.3200000003</v>
      </c>
      <c r="J288" s="23">
        <v>7898705.8499999996</v>
      </c>
      <c r="K288" s="23">
        <v>952540.47</v>
      </c>
      <c r="L288" s="23">
        <v>7967073.6900000004</v>
      </c>
      <c r="M288" s="23">
        <v>6287758.5899999999</v>
      </c>
      <c r="N288" s="23">
        <v>1679315.1</v>
      </c>
      <c r="O288" s="23">
        <v>44390758.630000003</v>
      </c>
      <c r="P288" s="23">
        <v>40019280.299999997</v>
      </c>
      <c r="Q288" s="23">
        <v>4371478.33</v>
      </c>
    </row>
    <row r="289" spans="5:17" x14ac:dyDescent="0.3">
      <c r="E289" s="8">
        <f t="shared" si="4"/>
        <v>270</v>
      </c>
      <c r="F289" s="21" t="s">
        <v>483</v>
      </c>
      <c r="G289" s="21" t="s">
        <v>484</v>
      </c>
      <c r="H289" s="22"/>
      <c r="I289" s="23">
        <v>47785330748.529999</v>
      </c>
      <c r="J289" s="23">
        <v>25758199611.360001</v>
      </c>
      <c r="K289" s="23">
        <v>22027131137.169998</v>
      </c>
      <c r="L289" s="23">
        <v>47780563992.459999</v>
      </c>
      <c r="M289" s="23">
        <v>25750992221.950001</v>
      </c>
      <c r="N289" s="23">
        <v>22029571770.509998</v>
      </c>
      <c r="O289" s="23">
        <v>554040861.21000004</v>
      </c>
      <c r="P289" s="23">
        <v>398067713.17000002</v>
      </c>
      <c r="Q289" s="23">
        <v>155973148.03999999</v>
      </c>
    </row>
    <row r="290" spans="5:17" ht="27.6" x14ac:dyDescent="0.3">
      <c r="E290" s="8">
        <f t="shared" si="4"/>
        <v>271</v>
      </c>
      <c r="F290" s="21" t="s">
        <v>485</v>
      </c>
      <c r="G290" s="21" t="s">
        <v>486</v>
      </c>
      <c r="H290" s="22" t="s">
        <v>61</v>
      </c>
      <c r="I290" s="23">
        <v>42976023</v>
      </c>
      <c r="J290" s="23">
        <v>42486741.710000001</v>
      </c>
      <c r="K290" s="23">
        <v>489281.29</v>
      </c>
      <c r="L290" s="23">
        <v>42985404.359999999</v>
      </c>
      <c r="M290" s="23">
        <v>42548232.869999997</v>
      </c>
      <c r="N290" s="23">
        <v>437171.49</v>
      </c>
      <c r="O290" s="23">
        <v>458227.15</v>
      </c>
      <c r="P290" s="23">
        <v>330309.90000000002</v>
      </c>
      <c r="Q290" s="23">
        <v>127917.25</v>
      </c>
    </row>
    <row r="291" spans="5:17" ht="27.6" x14ac:dyDescent="0.3">
      <c r="E291" s="8">
        <f t="shared" si="4"/>
        <v>272</v>
      </c>
      <c r="F291" s="21" t="s">
        <v>487</v>
      </c>
      <c r="G291" s="21" t="s">
        <v>486</v>
      </c>
      <c r="H291" s="22"/>
      <c r="I291" s="23">
        <v>42976023</v>
      </c>
      <c r="J291" s="23">
        <v>42486741.710000001</v>
      </c>
      <c r="K291" s="23">
        <v>489281.29</v>
      </c>
      <c r="L291" s="23">
        <v>42985404.359999999</v>
      </c>
      <c r="M291" s="23">
        <v>42548232.869999997</v>
      </c>
      <c r="N291" s="23">
        <v>437171.49</v>
      </c>
      <c r="O291" s="23">
        <v>458227.15</v>
      </c>
      <c r="P291" s="23">
        <v>330309.90000000002</v>
      </c>
      <c r="Q291" s="23">
        <v>127917.25</v>
      </c>
    </row>
    <row r="292" spans="5:17" ht="27.6" x14ac:dyDescent="0.3">
      <c r="E292" s="8">
        <f t="shared" si="4"/>
        <v>273</v>
      </c>
      <c r="F292" s="21" t="s">
        <v>266</v>
      </c>
      <c r="G292" s="21" t="s">
        <v>267</v>
      </c>
      <c r="H292" s="22" t="s">
        <v>61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29533496.699999999</v>
      </c>
      <c r="P292" s="23">
        <v>2927647.23</v>
      </c>
      <c r="Q292" s="23">
        <v>26605849.469999999</v>
      </c>
    </row>
    <row r="293" spans="5:17" x14ac:dyDescent="0.3">
      <c r="E293" s="8">
        <f t="shared" si="4"/>
        <v>274</v>
      </c>
      <c r="F293" s="21" t="s">
        <v>268</v>
      </c>
      <c r="G293" s="21" t="s">
        <v>269</v>
      </c>
      <c r="H293" s="22"/>
      <c r="I293" s="23">
        <v>0</v>
      </c>
      <c r="J293" s="23">
        <v>0</v>
      </c>
      <c r="K293" s="23">
        <v>0</v>
      </c>
      <c r="L293" s="23">
        <v>0</v>
      </c>
      <c r="M293" s="23">
        <v>0</v>
      </c>
      <c r="N293" s="23">
        <v>0</v>
      </c>
      <c r="O293" s="23">
        <v>29533496.699999999</v>
      </c>
      <c r="P293" s="23">
        <v>2927647.23</v>
      </c>
      <c r="Q293" s="23">
        <v>26605849.469999999</v>
      </c>
    </row>
    <row r="294" spans="5:17" ht="41.4" x14ac:dyDescent="0.3">
      <c r="E294" s="8">
        <f t="shared" si="4"/>
        <v>275</v>
      </c>
      <c r="F294" s="21" t="s">
        <v>270</v>
      </c>
      <c r="G294" s="21" t="s">
        <v>271</v>
      </c>
      <c r="H294" s="22"/>
      <c r="I294" s="23">
        <v>42976023</v>
      </c>
      <c r="J294" s="23">
        <v>42486741.710000001</v>
      </c>
      <c r="K294" s="23">
        <v>489281.29</v>
      </c>
      <c r="L294" s="23">
        <v>42985404.359999999</v>
      </c>
      <c r="M294" s="23">
        <v>42548232.869999997</v>
      </c>
      <c r="N294" s="23">
        <v>437171.49</v>
      </c>
      <c r="O294" s="23">
        <v>29991723.850000001</v>
      </c>
      <c r="P294" s="23">
        <v>3257957.13</v>
      </c>
      <c r="Q294" s="23">
        <v>26733766.719999999</v>
      </c>
    </row>
    <row r="295" spans="5:17" ht="41.4" x14ac:dyDescent="0.3">
      <c r="E295" s="8">
        <f t="shared" si="4"/>
        <v>276</v>
      </c>
      <c r="F295" s="21" t="s">
        <v>272</v>
      </c>
      <c r="G295" s="21" t="s">
        <v>273</v>
      </c>
      <c r="H295" s="22" t="s">
        <v>61</v>
      </c>
      <c r="I295" s="23">
        <v>0</v>
      </c>
      <c r="J295" s="23">
        <v>0</v>
      </c>
      <c r="K295" s="23">
        <v>0</v>
      </c>
      <c r="L295" s="23">
        <v>0</v>
      </c>
      <c r="M295" s="23">
        <v>0</v>
      </c>
      <c r="N295" s="23">
        <v>0</v>
      </c>
      <c r="O295" s="23">
        <v>8778600972.0900002</v>
      </c>
      <c r="P295" s="23">
        <v>0</v>
      </c>
      <c r="Q295" s="23">
        <v>8778600972.0900002</v>
      </c>
    </row>
    <row r="296" spans="5:17" ht="41.4" x14ac:dyDescent="0.3">
      <c r="E296" s="8">
        <f t="shared" si="4"/>
        <v>277</v>
      </c>
      <c r="F296" s="21" t="s">
        <v>274</v>
      </c>
      <c r="G296" s="21" t="s">
        <v>275</v>
      </c>
      <c r="H296" s="22" t="s">
        <v>35</v>
      </c>
      <c r="I296" s="23">
        <v>23489382589.369999</v>
      </c>
      <c r="J296" s="23">
        <v>23489382589.369999</v>
      </c>
      <c r="K296" s="23">
        <v>0</v>
      </c>
      <c r="L296" s="23">
        <v>23473973831.540001</v>
      </c>
      <c r="M296" s="23">
        <v>23473973831.540001</v>
      </c>
      <c r="N296" s="23">
        <v>0</v>
      </c>
      <c r="O296" s="23">
        <v>-8778600972.0900002</v>
      </c>
      <c r="P296" s="23">
        <v>-8778600972.0900002</v>
      </c>
      <c r="Q296" s="23">
        <v>0</v>
      </c>
    </row>
    <row r="297" spans="5:17" ht="41.4" x14ac:dyDescent="0.3">
      <c r="E297" s="8">
        <f t="shared" si="4"/>
        <v>278</v>
      </c>
      <c r="F297" s="21" t="s">
        <v>276</v>
      </c>
      <c r="G297" s="21" t="s">
        <v>273</v>
      </c>
      <c r="H297" s="22"/>
      <c r="I297" s="23">
        <v>23489382589.369999</v>
      </c>
      <c r="J297" s="23">
        <v>23489382589.369999</v>
      </c>
      <c r="K297" s="23">
        <v>0</v>
      </c>
      <c r="L297" s="23">
        <v>23473973831.540001</v>
      </c>
      <c r="M297" s="23">
        <v>23473973831.540001</v>
      </c>
      <c r="N297" s="23">
        <v>0</v>
      </c>
      <c r="O297" s="23">
        <v>0</v>
      </c>
      <c r="P297" s="23">
        <v>-8778600972.0900002</v>
      </c>
      <c r="Q297" s="23">
        <v>8778600972.0900002</v>
      </c>
    </row>
    <row r="298" spans="5:17" ht="41.4" x14ac:dyDescent="0.3">
      <c r="E298" s="8">
        <f t="shared" si="4"/>
        <v>279</v>
      </c>
      <c r="F298" s="21" t="s">
        <v>277</v>
      </c>
      <c r="G298" s="21" t="s">
        <v>273</v>
      </c>
      <c r="H298" s="22"/>
      <c r="I298" s="23">
        <v>23489382589.369999</v>
      </c>
      <c r="J298" s="23">
        <v>23489382589.369999</v>
      </c>
      <c r="K298" s="23">
        <v>0</v>
      </c>
      <c r="L298" s="23">
        <v>23473973831.540001</v>
      </c>
      <c r="M298" s="23">
        <v>23473973831.540001</v>
      </c>
      <c r="N298" s="23">
        <v>0</v>
      </c>
      <c r="O298" s="23">
        <v>0</v>
      </c>
      <c r="P298" s="23">
        <v>-8778600972.0900002</v>
      </c>
      <c r="Q298" s="23">
        <v>8778600972.0900002</v>
      </c>
    </row>
    <row r="299" spans="5:17" ht="41.4" x14ac:dyDescent="0.3">
      <c r="E299" s="8">
        <f t="shared" si="4"/>
        <v>280</v>
      </c>
      <c r="F299" s="21" t="s">
        <v>278</v>
      </c>
      <c r="G299" s="21" t="s">
        <v>211</v>
      </c>
      <c r="H299" s="22"/>
      <c r="I299" s="23">
        <v>71317689360.899994</v>
      </c>
      <c r="J299" s="23">
        <v>49290068942.440002</v>
      </c>
      <c r="K299" s="23">
        <v>22027620418.459999</v>
      </c>
      <c r="L299" s="23">
        <v>71297523228.360001</v>
      </c>
      <c r="M299" s="23">
        <v>49267514286.360001</v>
      </c>
      <c r="N299" s="23">
        <v>22030008942</v>
      </c>
      <c r="O299" s="23">
        <v>584032585.05999994</v>
      </c>
      <c r="P299" s="23">
        <v>-8377275301.79</v>
      </c>
      <c r="Q299" s="23">
        <v>8961307886.8500004</v>
      </c>
    </row>
    <row r="300" spans="5:17" x14ac:dyDescent="0.3">
      <c r="E300" s="8">
        <f t="shared" si="4"/>
        <v>281</v>
      </c>
      <c r="F300" s="21" t="s">
        <v>488</v>
      </c>
      <c r="G300" s="21"/>
      <c r="H300" s="22"/>
      <c r="I300" s="23">
        <v>124101968830.38</v>
      </c>
      <c r="J300" s="23">
        <v>96299187813.889999</v>
      </c>
      <c r="K300" s="23">
        <v>27802781016.490002</v>
      </c>
      <c r="L300" s="23">
        <v>123952039861.42999</v>
      </c>
      <c r="M300" s="23">
        <v>96124900403.600006</v>
      </c>
      <c r="N300" s="23">
        <v>27827139457.830002</v>
      </c>
      <c r="O300" s="23">
        <v>14685871210.860001</v>
      </c>
      <c r="P300" s="23">
        <v>4206083092.8699999</v>
      </c>
      <c r="Q300" s="23">
        <v>10479788117.99</v>
      </c>
    </row>
    <row r="301" spans="5:17" x14ac:dyDescent="0.3">
      <c r="E301" s="8">
        <f t="shared" si="4"/>
        <v>282</v>
      </c>
      <c r="F301" s="21" t="s">
        <v>489</v>
      </c>
      <c r="G301" s="21" t="s">
        <v>490</v>
      </c>
      <c r="H301" s="22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5:17" x14ac:dyDescent="0.3">
      <c r="E302" s="8">
        <f t="shared" si="4"/>
        <v>283</v>
      </c>
      <c r="F302" s="21" t="s">
        <v>491</v>
      </c>
      <c r="G302" s="21" t="s">
        <v>492</v>
      </c>
      <c r="H302" s="22" t="s">
        <v>61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300000000</v>
      </c>
      <c r="P302" s="23">
        <v>300000000</v>
      </c>
      <c r="Q302" s="23">
        <v>0</v>
      </c>
    </row>
    <row r="303" spans="5:17" x14ac:dyDescent="0.3">
      <c r="E303" s="8">
        <f t="shared" si="4"/>
        <v>284</v>
      </c>
      <c r="F303" s="21" t="s">
        <v>493</v>
      </c>
      <c r="G303" s="21" t="s">
        <v>494</v>
      </c>
      <c r="H303" s="22"/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  <c r="O303" s="23">
        <v>300000000</v>
      </c>
      <c r="P303" s="23">
        <v>300000000</v>
      </c>
      <c r="Q303" s="23">
        <v>0</v>
      </c>
    </row>
    <row r="304" spans="5:17" ht="27.6" x14ac:dyDescent="0.3">
      <c r="E304" s="8">
        <f t="shared" si="4"/>
        <v>285</v>
      </c>
      <c r="F304" s="21" t="s">
        <v>495</v>
      </c>
      <c r="G304" s="21" t="s">
        <v>496</v>
      </c>
      <c r="H304" s="22" t="s">
        <v>35</v>
      </c>
      <c r="I304" s="23">
        <v>70300000</v>
      </c>
      <c r="J304" s="23">
        <v>70300000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</row>
    <row r="305" spans="5:17" ht="27.6" x14ac:dyDescent="0.3">
      <c r="E305" s="8">
        <f t="shared" si="4"/>
        <v>286</v>
      </c>
      <c r="F305" s="21" t="s">
        <v>495</v>
      </c>
      <c r="G305" s="21" t="s">
        <v>496</v>
      </c>
      <c r="H305" s="22" t="s">
        <v>61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110500000</v>
      </c>
      <c r="P305" s="23">
        <v>110500000</v>
      </c>
      <c r="Q305" s="23">
        <v>0</v>
      </c>
    </row>
    <row r="306" spans="5:17" ht="27.6" x14ac:dyDescent="0.3">
      <c r="E306" s="8">
        <f t="shared" si="4"/>
        <v>287</v>
      </c>
      <c r="F306" s="21" t="s">
        <v>497</v>
      </c>
      <c r="G306" s="21" t="s">
        <v>498</v>
      </c>
      <c r="H306" s="22"/>
      <c r="I306" s="23">
        <v>70300000</v>
      </c>
      <c r="J306" s="23">
        <v>70300000</v>
      </c>
      <c r="K306" s="23">
        <v>0</v>
      </c>
      <c r="L306" s="23">
        <v>0</v>
      </c>
      <c r="M306" s="23">
        <v>0</v>
      </c>
      <c r="N306" s="23">
        <v>0</v>
      </c>
      <c r="O306" s="23">
        <v>110500000</v>
      </c>
      <c r="P306" s="23">
        <v>110500000</v>
      </c>
      <c r="Q306" s="23">
        <v>0</v>
      </c>
    </row>
    <row r="307" spans="5:17" x14ac:dyDescent="0.3">
      <c r="E307" s="8">
        <f t="shared" si="4"/>
        <v>288</v>
      </c>
      <c r="F307" s="21" t="s">
        <v>499</v>
      </c>
      <c r="G307" s="21" t="s">
        <v>500</v>
      </c>
      <c r="H307" s="22" t="s">
        <v>61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243063376.41999999</v>
      </c>
      <c r="P307" s="23">
        <v>243063376.41999999</v>
      </c>
      <c r="Q307" s="23">
        <v>0</v>
      </c>
    </row>
    <row r="308" spans="5:17" ht="27.6" x14ac:dyDescent="0.3">
      <c r="E308" s="8">
        <f t="shared" si="4"/>
        <v>289</v>
      </c>
      <c r="F308" s="21" t="s">
        <v>501</v>
      </c>
      <c r="G308" s="21" t="s">
        <v>502</v>
      </c>
      <c r="H308" s="22"/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3">
        <v>0</v>
      </c>
      <c r="O308" s="23">
        <v>243063376.41999999</v>
      </c>
      <c r="P308" s="23">
        <v>243063376.41999999</v>
      </c>
      <c r="Q308" s="23">
        <v>0</v>
      </c>
    </row>
    <row r="309" spans="5:17" ht="27.6" x14ac:dyDescent="0.3">
      <c r="E309" s="8">
        <f t="shared" si="4"/>
        <v>290</v>
      </c>
      <c r="F309" s="21" t="s">
        <v>503</v>
      </c>
      <c r="G309" s="21" t="s">
        <v>504</v>
      </c>
      <c r="H309" s="22" t="s">
        <v>61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357434722.44</v>
      </c>
      <c r="P309" s="23">
        <v>357434722.44</v>
      </c>
      <c r="Q309" s="23">
        <v>0</v>
      </c>
    </row>
    <row r="310" spans="5:17" ht="27.6" x14ac:dyDescent="0.3">
      <c r="E310" s="8">
        <f t="shared" si="4"/>
        <v>291</v>
      </c>
      <c r="F310" s="21" t="s">
        <v>505</v>
      </c>
      <c r="G310" s="21" t="s">
        <v>506</v>
      </c>
      <c r="H310" s="22"/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357434722.44</v>
      </c>
      <c r="P310" s="23">
        <v>357434722.44</v>
      </c>
      <c r="Q310" s="23">
        <v>0</v>
      </c>
    </row>
    <row r="311" spans="5:17" ht="27.6" x14ac:dyDescent="0.3">
      <c r="E311" s="8">
        <f t="shared" si="4"/>
        <v>292</v>
      </c>
      <c r="F311" s="21" t="s">
        <v>507</v>
      </c>
      <c r="G311" s="21" t="s">
        <v>508</v>
      </c>
      <c r="H311" s="22"/>
      <c r="I311" s="23">
        <v>70300000</v>
      </c>
      <c r="J311" s="23">
        <v>70300000</v>
      </c>
      <c r="K311" s="23">
        <v>0</v>
      </c>
      <c r="L311" s="23">
        <v>0</v>
      </c>
      <c r="M311" s="23">
        <v>0</v>
      </c>
      <c r="N311" s="23">
        <v>0</v>
      </c>
      <c r="O311" s="23">
        <v>1010998098.86</v>
      </c>
      <c r="P311" s="23">
        <v>1010998098.86</v>
      </c>
      <c r="Q311" s="23">
        <v>0</v>
      </c>
    </row>
    <row r="312" spans="5:17" x14ac:dyDescent="0.3">
      <c r="E312" s="8">
        <f t="shared" si="4"/>
        <v>293</v>
      </c>
      <c r="F312" s="21" t="s">
        <v>509</v>
      </c>
      <c r="G312" s="21" t="s">
        <v>509</v>
      </c>
      <c r="H312" s="22" t="s">
        <v>35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-1756705026.1400001</v>
      </c>
      <c r="P312" s="23">
        <v>-1756705026.1400001</v>
      </c>
      <c r="Q312" s="23">
        <v>0</v>
      </c>
    </row>
    <row r="313" spans="5:17" x14ac:dyDescent="0.3">
      <c r="E313" s="8">
        <f t="shared" si="4"/>
        <v>294</v>
      </c>
      <c r="F313" s="21" t="s">
        <v>509</v>
      </c>
      <c r="G313" s="21" t="s">
        <v>509</v>
      </c>
      <c r="H313" s="22" t="s">
        <v>61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1760571702.1199999</v>
      </c>
      <c r="P313" s="23">
        <v>1760571702.1199999</v>
      </c>
      <c r="Q313" s="23">
        <v>0</v>
      </c>
    </row>
    <row r="314" spans="5:17" x14ac:dyDescent="0.3">
      <c r="E314" s="8">
        <f t="shared" si="4"/>
        <v>295</v>
      </c>
      <c r="F314" s="21" t="s">
        <v>510</v>
      </c>
      <c r="G314" s="21" t="s">
        <v>511</v>
      </c>
      <c r="H314" s="22"/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3866675.98</v>
      </c>
      <c r="P314" s="23">
        <v>3866675.98</v>
      </c>
      <c r="Q314" s="23">
        <v>0</v>
      </c>
    </row>
    <row r="315" spans="5:17" x14ac:dyDescent="0.3">
      <c r="E315" s="8">
        <f t="shared" si="4"/>
        <v>296</v>
      </c>
      <c r="F315" s="21" t="s">
        <v>512</v>
      </c>
      <c r="G315" s="21" t="s">
        <v>513</v>
      </c>
      <c r="H315" s="22"/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3866675.98</v>
      </c>
      <c r="P315" s="23">
        <v>3866675.98</v>
      </c>
      <c r="Q315" s="23">
        <v>0</v>
      </c>
    </row>
    <row r="316" spans="5:17" x14ac:dyDescent="0.3">
      <c r="E316" s="8">
        <f t="shared" si="4"/>
        <v>297</v>
      </c>
      <c r="F316" s="21" t="s">
        <v>514</v>
      </c>
      <c r="G316" s="21"/>
      <c r="H316" s="22"/>
      <c r="I316" s="23">
        <v>70300000</v>
      </c>
      <c r="J316" s="23">
        <v>70300000</v>
      </c>
      <c r="K316" s="23">
        <v>0</v>
      </c>
      <c r="L316" s="23">
        <v>0</v>
      </c>
      <c r="M316" s="23">
        <v>0</v>
      </c>
      <c r="N316" s="23">
        <v>0</v>
      </c>
      <c r="O316" s="23">
        <v>1014864774.84</v>
      </c>
      <c r="P316" s="23">
        <v>1014864774.84</v>
      </c>
      <c r="Q316" s="23">
        <v>0</v>
      </c>
    </row>
    <row r="317" spans="5:17" x14ac:dyDescent="0.3">
      <c r="E317" s="8">
        <f t="shared" si="4"/>
        <v>298</v>
      </c>
      <c r="F317" s="21" t="s">
        <v>515</v>
      </c>
      <c r="G317" s="21"/>
      <c r="H317" s="22"/>
      <c r="I317" s="23">
        <v>124172268830.38</v>
      </c>
      <c r="J317" s="23">
        <v>96369487813.889999</v>
      </c>
      <c r="K317" s="23">
        <v>27802781016.490002</v>
      </c>
      <c r="L317" s="23">
        <v>123952039861.42999</v>
      </c>
      <c r="M317" s="23">
        <v>96124900403.600006</v>
      </c>
      <c r="N317" s="23">
        <v>27827139457.830002</v>
      </c>
      <c r="O317" s="23">
        <v>15700735985.700001</v>
      </c>
      <c r="P317" s="23">
        <v>5220947867.71</v>
      </c>
      <c r="Q317" s="23">
        <v>10479788117.99</v>
      </c>
    </row>
    <row r="318" spans="5:17" x14ac:dyDescent="0.3">
      <c r="E318" s="8">
        <f t="shared" si="4"/>
        <v>299</v>
      </c>
      <c r="F318" s="21" t="s">
        <v>516</v>
      </c>
      <c r="G318" s="21" t="s">
        <v>517</v>
      </c>
      <c r="H318" s="22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5:17" ht="96.6" x14ac:dyDescent="0.3">
      <c r="E319" s="8">
        <f t="shared" si="4"/>
        <v>300</v>
      </c>
      <c r="F319" s="21" t="s">
        <v>518</v>
      </c>
      <c r="G319" s="21" t="s">
        <v>519</v>
      </c>
      <c r="H319" s="22" t="s">
        <v>35</v>
      </c>
      <c r="I319" s="23">
        <v>0</v>
      </c>
      <c r="J319" s="23">
        <v>0</v>
      </c>
      <c r="K319" s="23">
        <v>0</v>
      </c>
      <c r="L319" s="23">
        <v>86145.13</v>
      </c>
      <c r="M319" s="23">
        <v>86145.13</v>
      </c>
      <c r="N319" s="23">
        <v>0</v>
      </c>
      <c r="O319" s="23">
        <v>0</v>
      </c>
      <c r="P319" s="23">
        <v>0</v>
      </c>
      <c r="Q319" s="23">
        <v>0</v>
      </c>
    </row>
    <row r="320" spans="5:17" ht="96.6" x14ac:dyDescent="0.3">
      <c r="E320" s="8">
        <f t="shared" si="4"/>
        <v>301</v>
      </c>
      <c r="F320" s="21" t="s">
        <v>518</v>
      </c>
      <c r="G320" s="21" t="s">
        <v>519</v>
      </c>
      <c r="H320" s="22" t="s">
        <v>61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199272.83</v>
      </c>
      <c r="P320" s="23">
        <v>199272.83</v>
      </c>
      <c r="Q320" s="23">
        <v>0</v>
      </c>
    </row>
    <row r="321" spans="5:17" ht="82.8" x14ac:dyDescent="0.3">
      <c r="E321" s="8">
        <f t="shared" si="4"/>
        <v>302</v>
      </c>
      <c r="F321" s="21" t="s">
        <v>520</v>
      </c>
      <c r="G321" s="21" t="s">
        <v>521</v>
      </c>
      <c r="H321" s="22" t="s">
        <v>35</v>
      </c>
      <c r="I321" s="23">
        <v>2.25</v>
      </c>
      <c r="J321" s="23">
        <v>2.25</v>
      </c>
      <c r="K321" s="23">
        <v>0</v>
      </c>
      <c r="L321" s="23">
        <v>38921.54</v>
      </c>
      <c r="M321" s="23">
        <v>38921.54</v>
      </c>
      <c r="N321" s="23">
        <v>0</v>
      </c>
      <c r="O321" s="23">
        <v>0</v>
      </c>
      <c r="P321" s="23">
        <v>0</v>
      </c>
      <c r="Q321" s="23">
        <v>0</v>
      </c>
    </row>
    <row r="322" spans="5:17" ht="82.8" x14ac:dyDescent="0.3">
      <c r="E322" s="8">
        <f t="shared" si="4"/>
        <v>303</v>
      </c>
      <c r="F322" s="21" t="s">
        <v>520</v>
      </c>
      <c r="G322" s="21" t="s">
        <v>521</v>
      </c>
      <c r="H322" s="22" t="s">
        <v>61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149085.26999999999</v>
      </c>
      <c r="P322" s="23">
        <v>149085.26999999999</v>
      </c>
      <c r="Q322" s="23">
        <v>0</v>
      </c>
    </row>
    <row r="323" spans="5:17" ht="96.6" x14ac:dyDescent="0.3">
      <c r="E323" s="8">
        <f t="shared" si="4"/>
        <v>304</v>
      </c>
      <c r="F323" s="21" t="s">
        <v>522</v>
      </c>
      <c r="G323" s="21" t="s">
        <v>523</v>
      </c>
      <c r="H323" s="22" t="s">
        <v>35</v>
      </c>
      <c r="I323" s="23">
        <v>0</v>
      </c>
      <c r="J323" s="23">
        <v>0</v>
      </c>
      <c r="K323" s="23">
        <v>0</v>
      </c>
      <c r="L323" s="23">
        <v>441251.47</v>
      </c>
      <c r="M323" s="23">
        <v>441251.47</v>
      </c>
      <c r="N323" s="23">
        <v>0</v>
      </c>
      <c r="O323" s="23">
        <v>0</v>
      </c>
      <c r="P323" s="23">
        <v>0</v>
      </c>
      <c r="Q323" s="23">
        <v>0</v>
      </c>
    </row>
    <row r="324" spans="5:17" ht="96.6" x14ac:dyDescent="0.3">
      <c r="E324" s="8">
        <f t="shared" si="4"/>
        <v>305</v>
      </c>
      <c r="F324" s="21" t="s">
        <v>522</v>
      </c>
      <c r="G324" s="21" t="s">
        <v>523</v>
      </c>
      <c r="H324" s="22" t="s">
        <v>61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2340396.6</v>
      </c>
      <c r="P324" s="23">
        <v>2340396.6</v>
      </c>
      <c r="Q324" s="23">
        <v>0</v>
      </c>
    </row>
    <row r="325" spans="5:17" ht="41.4" x14ac:dyDescent="0.3">
      <c r="E325" s="8">
        <f t="shared" si="4"/>
        <v>306</v>
      </c>
      <c r="F325" s="21" t="s">
        <v>524</v>
      </c>
      <c r="G325" s="21" t="s">
        <v>525</v>
      </c>
      <c r="H325" s="22"/>
      <c r="I325" s="23">
        <v>2.25</v>
      </c>
      <c r="J325" s="23">
        <v>2.25</v>
      </c>
      <c r="K325" s="23">
        <v>0</v>
      </c>
      <c r="L325" s="23">
        <v>566318.14</v>
      </c>
      <c r="M325" s="23">
        <v>566318.14</v>
      </c>
      <c r="N325" s="23">
        <v>0</v>
      </c>
      <c r="O325" s="23">
        <v>2688754.7</v>
      </c>
      <c r="P325" s="23">
        <v>2688754.7</v>
      </c>
      <c r="Q325" s="23">
        <v>0</v>
      </c>
    </row>
    <row r="326" spans="5:17" ht="96.6" x14ac:dyDescent="0.3">
      <c r="E326" s="8">
        <f t="shared" si="4"/>
        <v>307</v>
      </c>
      <c r="F326" s="21" t="s">
        <v>526</v>
      </c>
      <c r="G326" s="21" t="s">
        <v>527</v>
      </c>
      <c r="H326" s="22" t="s">
        <v>35</v>
      </c>
      <c r="I326" s="23">
        <v>1857.21</v>
      </c>
      <c r="J326" s="23">
        <v>1857.21</v>
      </c>
      <c r="K326" s="23">
        <v>0</v>
      </c>
      <c r="L326" s="23">
        <v>3139347.17</v>
      </c>
      <c r="M326" s="23">
        <v>3139347.17</v>
      </c>
      <c r="N326" s="23">
        <v>0</v>
      </c>
      <c r="O326" s="23">
        <v>0</v>
      </c>
      <c r="P326" s="23">
        <v>0</v>
      </c>
      <c r="Q326" s="23">
        <v>0</v>
      </c>
    </row>
    <row r="327" spans="5:17" ht="96.6" x14ac:dyDescent="0.3">
      <c r="E327" s="8">
        <f t="shared" si="4"/>
        <v>308</v>
      </c>
      <c r="F327" s="21" t="s">
        <v>526</v>
      </c>
      <c r="G327" s="21" t="s">
        <v>527</v>
      </c>
      <c r="H327" s="22" t="s">
        <v>61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13710023.15</v>
      </c>
      <c r="P327" s="23">
        <v>13710023.15</v>
      </c>
      <c r="Q327" s="23">
        <v>0</v>
      </c>
    </row>
    <row r="328" spans="5:17" ht="110.4" x14ac:dyDescent="0.3">
      <c r="E328" s="8">
        <f t="shared" si="4"/>
        <v>309</v>
      </c>
      <c r="F328" s="21" t="s">
        <v>528</v>
      </c>
      <c r="G328" s="21" t="s">
        <v>529</v>
      </c>
      <c r="H328" s="22" t="s">
        <v>35</v>
      </c>
      <c r="I328" s="23">
        <v>1508606.42</v>
      </c>
      <c r="J328" s="23">
        <v>1508606.42</v>
      </c>
      <c r="K328" s="23">
        <v>0</v>
      </c>
      <c r="L328" s="23">
        <v>29093450</v>
      </c>
      <c r="M328" s="23">
        <v>29093450</v>
      </c>
      <c r="N328" s="23">
        <v>0</v>
      </c>
      <c r="O328" s="23">
        <v>0</v>
      </c>
      <c r="P328" s="23">
        <v>0</v>
      </c>
      <c r="Q328" s="23">
        <v>0</v>
      </c>
    </row>
    <row r="329" spans="5:17" ht="110.4" x14ac:dyDescent="0.3">
      <c r="E329" s="8">
        <f t="shared" si="4"/>
        <v>310</v>
      </c>
      <c r="F329" s="21" t="s">
        <v>528</v>
      </c>
      <c r="G329" s="21" t="s">
        <v>529</v>
      </c>
      <c r="H329" s="22" t="s">
        <v>61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140535478.41</v>
      </c>
      <c r="P329" s="23">
        <v>140535478.41</v>
      </c>
      <c r="Q329" s="23">
        <v>0</v>
      </c>
    </row>
    <row r="330" spans="5:17" ht="110.4" x14ac:dyDescent="0.3">
      <c r="E330" s="8">
        <f t="shared" si="4"/>
        <v>311</v>
      </c>
      <c r="F330" s="21" t="s">
        <v>530</v>
      </c>
      <c r="G330" s="21" t="s">
        <v>531</v>
      </c>
      <c r="H330" s="22" t="s">
        <v>35</v>
      </c>
      <c r="I330" s="23">
        <v>83369.649999999994</v>
      </c>
      <c r="J330" s="23">
        <v>83369.649999999994</v>
      </c>
      <c r="K330" s="23">
        <v>0</v>
      </c>
      <c r="L330" s="23">
        <v>1869116.06</v>
      </c>
      <c r="M330" s="23">
        <v>1869116.06</v>
      </c>
      <c r="N330" s="23">
        <v>0</v>
      </c>
      <c r="O330" s="23">
        <v>0</v>
      </c>
      <c r="P330" s="23">
        <v>0</v>
      </c>
      <c r="Q330" s="23">
        <v>0</v>
      </c>
    </row>
    <row r="331" spans="5:17" ht="110.4" x14ac:dyDescent="0.3">
      <c r="E331" s="8">
        <f t="shared" si="4"/>
        <v>312</v>
      </c>
      <c r="F331" s="21" t="s">
        <v>530</v>
      </c>
      <c r="G331" s="21" t="s">
        <v>531</v>
      </c>
      <c r="H331" s="22" t="s">
        <v>61</v>
      </c>
      <c r="I331" s="23">
        <v>0</v>
      </c>
      <c r="J331" s="23">
        <v>0</v>
      </c>
      <c r="K331" s="23">
        <v>0</v>
      </c>
      <c r="L331" s="23">
        <v>0</v>
      </c>
      <c r="M331" s="23">
        <v>0</v>
      </c>
      <c r="N331" s="23">
        <v>0</v>
      </c>
      <c r="O331" s="23">
        <v>9210683.0199999996</v>
      </c>
      <c r="P331" s="23">
        <v>9210683.0199999996</v>
      </c>
      <c r="Q331" s="23">
        <v>0</v>
      </c>
    </row>
    <row r="332" spans="5:17" ht="96.6" x14ac:dyDescent="0.3">
      <c r="E332" s="8">
        <f t="shared" si="4"/>
        <v>313</v>
      </c>
      <c r="F332" s="21" t="s">
        <v>532</v>
      </c>
      <c r="G332" s="21" t="s">
        <v>533</v>
      </c>
      <c r="H332" s="22" t="s">
        <v>35</v>
      </c>
      <c r="I332" s="23">
        <v>0</v>
      </c>
      <c r="J332" s="23">
        <v>0</v>
      </c>
      <c r="K332" s="23">
        <v>0</v>
      </c>
      <c r="L332" s="23">
        <v>89108.33</v>
      </c>
      <c r="M332" s="23">
        <v>89108.33</v>
      </c>
      <c r="N332" s="23">
        <v>0</v>
      </c>
      <c r="O332" s="23">
        <v>0</v>
      </c>
      <c r="P332" s="23">
        <v>0</v>
      </c>
      <c r="Q332" s="23">
        <v>0</v>
      </c>
    </row>
    <row r="333" spans="5:17" ht="96.6" x14ac:dyDescent="0.3">
      <c r="E333" s="8">
        <f t="shared" si="4"/>
        <v>314</v>
      </c>
      <c r="F333" s="21" t="s">
        <v>532</v>
      </c>
      <c r="G333" s="21" t="s">
        <v>533</v>
      </c>
      <c r="H333" s="22" t="s">
        <v>61</v>
      </c>
      <c r="I333" s="23">
        <v>0</v>
      </c>
      <c r="J333" s="23">
        <v>0</v>
      </c>
      <c r="K333" s="23">
        <v>0</v>
      </c>
      <c r="L333" s="23">
        <v>0</v>
      </c>
      <c r="M333" s="23">
        <v>0</v>
      </c>
      <c r="N333" s="23">
        <v>0</v>
      </c>
      <c r="O333" s="23">
        <v>692410.16</v>
      </c>
      <c r="P333" s="23">
        <v>692410.16</v>
      </c>
      <c r="Q333" s="23">
        <v>0</v>
      </c>
    </row>
    <row r="334" spans="5:17" ht="96.6" x14ac:dyDescent="0.3">
      <c r="E334" s="8">
        <f t="shared" si="4"/>
        <v>315</v>
      </c>
      <c r="F334" s="21" t="s">
        <v>534</v>
      </c>
      <c r="G334" s="21" t="s">
        <v>535</v>
      </c>
      <c r="H334" s="22"/>
      <c r="I334" s="23">
        <v>1593833.28</v>
      </c>
      <c r="J334" s="23">
        <v>1593833.28</v>
      </c>
      <c r="K334" s="23">
        <v>0</v>
      </c>
      <c r="L334" s="23">
        <v>34191021.560000002</v>
      </c>
      <c r="M334" s="23">
        <v>34191021.560000002</v>
      </c>
      <c r="N334" s="23">
        <v>0</v>
      </c>
      <c r="O334" s="23">
        <v>164148594.74000001</v>
      </c>
      <c r="P334" s="23">
        <v>164148594.74000001</v>
      </c>
      <c r="Q334" s="23">
        <v>0</v>
      </c>
    </row>
    <row r="335" spans="5:17" ht="96.6" x14ac:dyDescent="0.3">
      <c r="E335" s="8">
        <f t="shared" si="4"/>
        <v>316</v>
      </c>
      <c r="F335" s="21" t="s">
        <v>536</v>
      </c>
      <c r="G335" s="21" t="s">
        <v>537</v>
      </c>
      <c r="H335" s="22" t="s">
        <v>35</v>
      </c>
      <c r="I335" s="23">
        <v>59102.32</v>
      </c>
      <c r="J335" s="23">
        <v>59102.32</v>
      </c>
      <c r="K335" s="23">
        <v>0</v>
      </c>
      <c r="L335" s="23">
        <v>5225070.97</v>
      </c>
      <c r="M335" s="23">
        <v>5225070.97</v>
      </c>
      <c r="N335" s="23">
        <v>0</v>
      </c>
      <c r="O335" s="23">
        <v>0</v>
      </c>
      <c r="P335" s="23">
        <v>0</v>
      </c>
      <c r="Q335" s="23">
        <v>0</v>
      </c>
    </row>
    <row r="336" spans="5:17" ht="96.6" x14ac:dyDescent="0.3">
      <c r="E336" s="8">
        <f t="shared" si="4"/>
        <v>317</v>
      </c>
      <c r="F336" s="21" t="s">
        <v>536</v>
      </c>
      <c r="G336" s="21" t="s">
        <v>537</v>
      </c>
      <c r="H336" s="22" t="s">
        <v>61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30050740.359999999</v>
      </c>
      <c r="P336" s="23">
        <v>30050740.359999999</v>
      </c>
      <c r="Q336" s="23">
        <v>0</v>
      </c>
    </row>
    <row r="337" spans="5:17" ht="96.6" x14ac:dyDescent="0.3">
      <c r="E337" s="8">
        <f t="shared" si="4"/>
        <v>318</v>
      </c>
      <c r="F337" s="21" t="s">
        <v>538</v>
      </c>
      <c r="G337" s="21" t="s">
        <v>539</v>
      </c>
      <c r="H337" s="22" t="s">
        <v>35</v>
      </c>
      <c r="I337" s="23">
        <v>1254683.03</v>
      </c>
      <c r="J337" s="23">
        <v>1254683.03</v>
      </c>
      <c r="K337" s="23">
        <v>0</v>
      </c>
      <c r="L337" s="23">
        <v>10063555.310000001</v>
      </c>
      <c r="M337" s="23">
        <v>10063555.310000001</v>
      </c>
      <c r="N337" s="23">
        <v>0</v>
      </c>
      <c r="O337" s="23">
        <v>0</v>
      </c>
      <c r="P337" s="23">
        <v>0</v>
      </c>
      <c r="Q337" s="23">
        <v>0</v>
      </c>
    </row>
    <row r="338" spans="5:17" ht="96.6" x14ac:dyDescent="0.3">
      <c r="E338" s="8">
        <f t="shared" si="4"/>
        <v>319</v>
      </c>
      <c r="F338" s="21" t="s">
        <v>538</v>
      </c>
      <c r="G338" s="21" t="s">
        <v>539</v>
      </c>
      <c r="H338" s="22" t="s">
        <v>61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51981703.030000001</v>
      </c>
      <c r="P338" s="23">
        <v>51981703.030000001</v>
      </c>
      <c r="Q338" s="23">
        <v>0</v>
      </c>
    </row>
    <row r="339" spans="5:17" ht="96.6" x14ac:dyDescent="0.3">
      <c r="E339" s="8">
        <f t="shared" si="4"/>
        <v>320</v>
      </c>
      <c r="F339" s="21" t="s">
        <v>540</v>
      </c>
      <c r="G339" s="21" t="s">
        <v>541</v>
      </c>
      <c r="H339" s="22" t="s">
        <v>35</v>
      </c>
      <c r="I339" s="23">
        <v>364112.85</v>
      </c>
      <c r="J339" s="23">
        <v>364112.85</v>
      </c>
      <c r="K339" s="23">
        <v>0</v>
      </c>
      <c r="L339" s="23">
        <v>8015808.3899999997</v>
      </c>
      <c r="M339" s="23">
        <v>8015808.3899999997</v>
      </c>
      <c r="N339" s="23">
        <v>0</v>
      </c>
      <c r="O339" s="23">
        <v>0</v>
      </c>
      <c r="P339" s="23">
        <v>0</v>
      </c>
      <c r="Q339" s="23">
        <v>0</v>
      </c>
    </row>
    <row r="340" spans="5:17" ht="96.6" x14ac:dyDescent="0.3">
      <c r="E340" s="8">
        <f t="shared" ref="E340:E403" si="5">ROW($E340)-19</f>
        <v>321</v>
      </c>
      <c r="F340" s="21" t="s">
        <v>540</v>
      </c>
      <c r="G340" s="21" t="s">
        <v>541</v>
      </c>
      <c r="H340" s="22" t="s">
        <v>61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45330398.07</v>
      </c>
      <c r="P340" s="23">
        <v>45330398.07</v>
      </c>
      <c r="Q340" s="23">
        <v>0</v>
      </c>
    </row>
    <row r="341" spans="5:17" ht="82.8" x14ac:dyDescent="0.3">
      <c r="E341" s="8">
        <f t="shared" si="5"/>
        <v>322</v>
      </c>
      <c r="F341" s="21" t="s">
        <v>542</v>
      </c>
      <c r="G341" s="21" t="s">
        <v>543</v>
      </c>
      <c r="H341" s="22"/>
      <c r="I341" s="23">
        <v>1677898.2</v>
      </c>
      <c r="J341" s="23">
        <v>1677898.2</v>
      </c>
      <c r="K341" s="23">
        <v>0</v>
      </c>
      <c r="L341" s="23">
        <v>23304434.670000002</v>
      </c>
      <c r="M341" s="23">
        <v>23304434.670000002</v>
      </c>
      <c r="N341" s="23">
        <v>0</v>
      </c>
      <c r="O341" s="23">
        <v>127362841.45999999</v>
      </c>
      <c r="P341" s="23">
        <v>127362841.45999999</v>
      </c>
      <c r="Q341" s="23">
        <v>0</v>
      </c>
    </row>
    <row r="342" spans="5:17" x14ac:dyDescent="0.3">
      <c r="E342" s="8">
        <f t="shared" si="5"/>
        <v>323</v>
      </c>
      <c r="F342" s="21" t="s">
        <v>544</v>
      </c>
      <c r="G342" s="21" t="s">
        <v>545</v>
      </c>
      <c r="H342" s="22"/>
      <c r="I342" s="23">
        <v>3271733.73</v>
      </c>
      <c r="J342" s="23">
        <v>3271733.73</v>
      </c>
      <c r="K342" s="23">
        <v>0</v>
      </c>
      <c r="L342" s="23">
        <v>58061774.369999997</v>
      </c>
      <c r="M342" s="23">
        <v>58061774.369999997</v>
      </c>
      <c r="N342" s="23">
        <v>0</v>
      </c>
      <c r="O342" s="23">
        <v>294200190.89999998</v>
      </c>
      <c r="P342" s="23">
        <v>294200190.89999998</v>
      </c>
      <c r="Q342" s="23">
        <v>0</v>
      </c>
    </row>
    <row r="343" spans="5:17" ht="124.2" x14ac:dyDescent="0.3">
      <c r="E343" s="8">
        <f t="shared" si="5"/>
        <v>324</v>
      </c>
      <c r="F343" s="21" t="s">
        <v>546</v>
      </c>
      <c r="G343" s="21" t="s">
        <v>547</v>
      </c>
      <c r="H343" s="22" t="s">
        <v>61</v>
      </c>
      <c r="I343" s="23">
        <v>1599270.16</v>
      </c>
      <c r="J343" s="23">
        <v>1599270.16</v>
      </c>
      <c r="K343" s="23">
        <v>0</v>
      </c>
      <c r="L343" s="23">
        <v>40444926.829999998</v>
      </c>
      <c r="M343" s="23">
        <v>40444926.829999998</v>
      </c>
      <c r="N343" s="23">
        <v>0</v>
      </c>
      <c r="O343" s="23">
        <v>527867365.49000001</v>
      </c>
      <c r="P343" s="23">
        <v>527867365.49000001</v>
      </c>
      <c r="Q343" s="23">
        <v>0</v>
      </c>
    </row>
    <row r="344" spans="5:17" ht="124.2" x14ac:dyDescent="0.3">
      <c r="E344" s="8">
        <f t="shared" si="5"/>
        <v>325</v>
      </c>
      <c r="F344" s="21" t="s">
        <v>548</v>
      </c>
      <c r="G344" s="21" t="s">
        <v>549</v>
      </c>
      <c r="H344" s="22" t="s">
        <v>35</v>
      </c>
      <c r="I344" s="23">
        <v>0</v>
      </c>
      <c r="J344" s="23">
        <v>0</v>
      </c>
      <c r="K344" s="23">
        <v>0</v>
      </c>
      <c r="L344" s="23">
        <v>766876.75</v>
      </c>
      <c r="M344" s="23">
        <v>766876.75</v>
      </c>
      <c r="N344" s="23">
        <v>0</v>
      </c>
      <c r="O344" s="23">
        <v>0</v>
      </c>
      <c r="P344" s="23">
        <v>0</v>
      </c>
      <c r="Q344" s="23">
        <v>0</v>
      </c>
    </row>
    <row r="345" spans="5:17" ht="124.2" x14ac:dyDescent="0.3">
      <c r="E345" s="8">
        <f t="shared" si="5"/>
        <v>326</v>
      </c>
      <c r="F345" s="21" t="s">
        <v>548</v>
      </c>
      <c r="G345" s="21" t="s">
        <v>549</v>
      </c>
      <c r="H345" s="22" t="s">
        <v>61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3">
        <v>4527338.6100000003</v>
      </c>
      <c r="P345" s="23">
        <v>4527338.6100000003</v>
      </c>
      <c r="Q345" s="23">
        <v>0</v>
      </c>
    </row>
    <row r="346" spans="5:17" ht="124.2" x14ac:dyDescent="0.3">
      <c r="E346" s="8">
        <f t="shared" si="5"/>
        <v>327</v>
      </c>
      <c r="F346" s="21" t="s">
        <v>550</v>
      </c>
      <c r="G346" s="21" t="s">
        <v>551</v>
      </c>
      <c r="H346" s="22" t="s">
        <v>35</v>
      </c>
      <c r="I346" s="23">
        <v>0</v>
      </c>
      <c r="J346" s="23">
        <v>0</v>
      </c>
      <c r="K346" s="23">
        <v>0</v>
      </c>
      <c r="L346" s="23">
        <v>71661150</v>
      </c>
      <c r="M346" s="23">
        <v>71661150</v>
      </c>
      <c r="N346" s="23">
        <v>0</v>
      </c>
      <c r="O346" s="23">
        <v>0</v>
      </c>
      <c r="P346" s="23">
        <v>0</v>
      </c>
      <c r="Q346" s="23">
        <v>0</v>
      </c>
    </row>
    <row r="347" spans="5:17" ht="124.2" x14ac:dyDescent="0.3">
      <c r="E347" s="8">
        <f t="shared" si="5"/>
        <v>328</v>
      </c>
      <c r="F347" s="21" t="s">
        <v>550</v>
      </c>
      <c r="G347" s="21" t="s">
        <v>551</v>
      </c>
      <c r="H347" s="22" t="s">
        <v>61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23">
        <v>235407356.69</v>
      </c>
      <c r="P347" s="23">
        <v>235407356.69</v>
      </c>
      <c r="Q347" s="23">
        <v>0</v>
      </c>
    </row>
    <row r="348" spans="5:17" ht="41.4" x14ac:dyDescent="0.3">
      <c r="E348" s="8">
        <f t="shared" si="5"/>
        <v>329</v>
      </c>
      <c r="F348" s="21" t="s">
        <v>552</v>
      </c>
      <c r="G348" s="21" t="s">
        <v>553</v>
      </c>
      <c r="H348" s="22"/>
      <c r="I348" s="23">
        <v>1599270.16</v>
      </c>
      <c r="J348" s="23">
        <v>1599270.16</v>
      </c>
      <c r="K348" s="23">
        <v>0</v>
      </c>
      <c r="L348" s="23">
        <v>112872953.58</v>
      </c>
      <c r="M348" s="23">
        <v>112872953.58</v>
      </c>
      <c r="N348" s="23">
        <v>0</v>
      </c>
      <c r="O348" s="23">
        <v>767802060.78999996</v>
      </c>
      <c r="P348" s="23">
        <v>767802060.78999996</v>
      </c>
      <c r="Q348" s="23">
        <v>0</v>
      </c>
    </row>
    <row r="349" spans="5:17" x14ac:dyDescent="0.3">
      <c r="E349" s="8">
        <f t="shared" si="5"/>
        <v>330</v>
      </c>
      <c r="F349" s="21" t="s">
        <v>554</v>
      </c>
      <c r="G349" s="21" t="s">
        <v>555</v>
      </c>
      <c r="H349" s="22" t="s">
        <v>35</v>
      </c>
      <c r="I349" s="23">
        <v>0</v>
      </c>
      <c r="J349" s="23">
        <v>0</v>
      </c>
      <c r="K349" s="23">
        <v>0</v>
      </c>
      <c r="L349" s="23">
        <v>218820.76</v>
      </c>
      <c r="M349" s="23">
        <v>218820.76</v>
      </c>
      <c r="N349" s="23">
        <v>0</v>
      </c>
      <c r="O349" s="23">
        <v>0</v>
      </c>
      <c r="P349" s="23">
        <v>0</v>
      </c>
      <c r="Q349" s="23">
        <v>0</v>
      </c>
    </row>
    <row r="350" spans="5:17" x14ac:dyDescent="0.3">
      <c r="E350" s="8">
        <f t="shared" si="5"/>
        <v>331</v>
      </c>
      <c r="F350" s="21" t="s">
        <v>554</v>
      </c>
      <c r="G350" s="21" t="s">
        <v>555</v>
      </c>
      <c r="H350" s="22" t="s">
        <v>61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299060.2</v>
      </c>
      <c r="P350" s="23">
        <v>299060.2</v>
      </c>
      <c r="Q350" s="23">
        <v>0</v>
      </c>
    </row>
    <row r="351" spans="5:17" x14ac:dyDescent="0.3">
      <c r="E351" s="8">
        <f t="shared" si="5"/>
        <v>332</v>
      </c>
      <c r="F351" s="21" t="s">
        <v>556</v>
      </c>
      <c r="G351" s="21" t="s">
        <v>555</v>
      </c>
      <c r="H351" s="22"/>
      <c r="I351" s="23">
        <v>0</v>
      </c>
      <c r="J351" s="23">
        <v>0</v>
      </c>
      <c r="K351" s="23">
        <v>0</v>
      </c>
      <c r="L351" s="23">
        <v>218820.76</v>
      </c>
      <c r="M351" s="23">
        <v>218820.76</v>
      </c>
      <c r="N351" s="23">
        <v>0</v>
      </c>
      <c r="O351" s="23">
        <v>299060.2</v>
      </c>
      <c r="P351" s="23">
        <v>299060.2</v>
      </c>
      <c r="Q351" s="23">
        <v>0</v>
      </c>
    </row>
    <row r="352" spans="5:17" x14ac:dyDescent="0.3">
      <c r="E352" s="8">
        <f t="shared" si="5"/>
        <v>333</v>
      </c>
      <c r="F352" s="21" t="s">
        <v>557</v>
      </c>
      <c r="G352" s="21" t="s">
        <v>558</v>
      </c>
      <c r="H352" s="22"/>
      <c r="I352" s="23">
        <v>1599270.16</v>
      </c>
      <c r="J352" s="23">
        <v>1599270.16</v>
      </c>
      <c r="K352" s="23">
        <v>0</v>
      </c>
      <c r="L352" s="23">
        <v>113091774.34</v>
      </c>
      <c r="M352" s="23">
        <v>113091774.34</v>
      </c>
      <c r="N352" s="23">
        <v>0</v>
      </c>
      <c r="O352" s="23">
        <v>768101120.99000001</v>
      </c>
      <c r="P352" s="23">
        <v>768101120.99000001</v>
      </c>
      <c r="Q352" s="23">
        <v>0</v>
      </c>
    </row>
    <row r="353" spans="5:17" ht="55.2" x14ac:dyDescent="0.3">
      <c r="E353" s="8">
        <f t="shared" si="5"/>
        <v>334</v>
      </c>
      <c r="F353" s="21" t="s">
        <v>559</v>
      </c>
      <c r="G353" s="21" t="s">
        <v>560</v>
      </c>
      <c r="H353" s="22" t="s">
        <v>35</v>
      </c>
      <c r="I353" s="23">
        <v>1055703440.24</v>
      </c>
      <c r="J353" s="23">
        <v>1055703440.24</v>
      </c>
      <c r="K353" s="23">
        <v>0</v>
      </c>
      <c r="L353" s="23">
        <v>1055007468.12</v>
      </c>
      <c r="M353" s="23">
        <v>1055007468.12</v>
      </c>
      <c r="N353" s="23">
        <v>0</v>
      </c>
      <c r="O353" s="23">
        <v>-41102726.25</v>
      </c>
      <c r="P353" s="23">
        <v>-41102726.25</v>
      </c>
      <c r="Q353" s="23">
        <v>0</v>
      </c>
    </row>
    <row r="354" spans="5:17" ht="55.2" x14ac:dyDescent="0.3">
      <c r="E354" s="8">
        <f t="shared" si="5"/>
        <v>335</v>
      </c>
      <c r="F354" s="21" t="s">
        <v>559</v>
      </c>
      <c r="G354" s="21" t="s">
        <v>560</v>
      </c>
      <c r="H354" s="22" t="s">
        <v>61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27222534.899999999</v>
      </c>
      <c r="P354" s="23">
        <v>27222534.899999999</v>
      </c>
      <c r="Q354" s="23">
        <v>0</v>
      </c>
    </row>
    <row r="355" spans="5:17" ht="27.6" x14ac:dyDescent="0.3">
      <c r="E355" s="8">
        <f t="shared" si="5"/>
        <v>336</v>
      </c>
      <c r="F355" s="21" t="s">
        <v>561</v>
      </c>
      <c r="G355" s="21" t="s">
        <v>562</v>
      </c>
      <c r="H355" s="22"/>
      <c r="I355" s="23">
        <v>1055703440.24</v>
      </c>
      <c r="J355" s="23">
        <v>1055703440.24</v>
      </c>
      <c r="K355" s="23">
        <v>0</v>
      </c>
      <c r="L355" s="23">
        <v>1055007468.12</v>
      </c>
      <c r="M355" s="23">
        <v>1055007468.12</v>
      </c>
      <c r="N355" s="23">
        <v>0</v>
      </c>
      <c r="O355" s="23">
        <v>-13880191.35</v>
      </c>
      <c r="P355" s="23">
        <v>-13880191.35</v>
      </c>
      <c r="Q355" s="23">
        <v>0</v>
      </c>
    </row>
    <row r="356" spans="5:17" ht="55.2" x14ac:dyDescent="0.3">
      <c r="E356" s="8">
        <f t="shared" si="5"/>
        <v>337</v>
      </c>
      <c r="F356" s="21" t="s">
        <v>563</v>
      </c>
      <c r="G356" s="21" t="s">
        <v>564</v>
      </c>
      <c r="H356" s="22" t="s">
        <v>35</v>
      </c>
      <c r="I356" s="23">
        <v>32404250.449999999</v>
      </c>
      <c r="J356" s="23">
        <v>32404250.449999999</v>
      </c>
      <c r="K356" s="23">
        <v>0</v>
      </c>
      <c r="L356" s="23">
        <v>50292941.869999997</v>
      </c>
      <c r="M356" s="23">
        <v>50292941.869999997</v>
      </c>
      <c r="N356" s="23">
        <v>0</v>
      </c>
      <c r="O356" s="23">
        <v>-2966.87</v>
      </c>
      <c r="P356" s="23">
        <v>-2966.87</v>
      </c>
      <c r="Q356" s="23">
        <v>0</v>
      </c>
    </row>
    <row r="357" spans="5:17" ht="55.2" x14ac:dyDescent="0.3">
      <c r="E357" s="8">
        <f t="shared" si="5"/>
        <v>338</v>
      </c>
      <c r="F357" s="21" t="s">
        <v>563</v>
      </c>
      <c r="G357" s="21" t="s">
        <v>564</v>
      </c>
      <c r="H357" s="22" t="s">
        <v>61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139179349.74000001</v>
      </c>
      <c r="P357" s="23">
        <v>139179349.74000001</v>
      </c>
      <c r="Q357" s="23">
        <v>0</v>
      </c>
    </row>
    <row r="358" spans="5:17" ht="55.2" x14ac:dyDescent="0.3">
      <c r="E358" s="8">
        <f t="shared" si="5"/>
        <v>339</v>
      </c>
      <c r="F358" s="21" t="s">
        <v>565</v>
      </c>
      <c r="G358" s="21" t="s">
        <v>566</v>
      </c>
      <c r="H358" s="22" t="s">
        <v>61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3626028.93</v>
      </c>
      <c r="P358" s="23">
        <v>3626028.93</v>
      </c>
      <c r="Q358" s="23">
        <v>0</v>
      </c>
    </row>
    <row r="359" spans="5:17" ht="27.6" x14ac:dyDescent="0.3">
      <c r="E359" s="8">
        <f t="shared" si="5"/>
        <v>340</v>
      </c>
      <c r="F359" s="21" t="s">
        <v>567</v>
      </c>
      <c r="G359" s="21" t="s">
        <v>568</v>
      </c>
      <c r="H359" s="22"/>
      <c r="I359" s="23">
        <v>32404250.449999999</v>
      </c>
      <c r="J359" s="23">
        <v>32404250.449999999</v>
      </c>
      <c r="K359" s="23">
        <v>0</v>
      </c>
      <c r="L359" s="23">
        <v>50292941.869999997</v>
      </c>
      <c r="M359" s="23">
        <v>50292941.869999997</v>
      </c>
      <c r="N359" s="23">
        <v>0</v>
      </c>
      <c r="O359" s="23">
        <v>142802411.80000001</v>
      </c>
      <c r="P359" s="23">
        <v>142802411.80000001</v>
      </c>
      <c r="Q359" s="23">
        <v>0</v>
      </c>
    </row>
    <row r="360" spans="5:17" ht="69" x14ac:dyDescent="0.3">
      <c r="E360" s="8">
        <f t="shared" si="5"/>
        <v>341</v>
      </c>
      <c r="F360" s="21" t="s">
        <v>569</v>
      </c>
      <c r="G360" s="21" t="s">
        <v>570</v>
      </c>
      <c r="H360" s="22" t="s">
        <v>35</v>
      </c>
      <c r="I360" s="23">
        <v>62254276.25</v>
      </c>
      <c r="J360" s="23">
        <v>62254276.25</v>
      </c>
      <c r="K360" s="23">
        <v>0</v>
      </c>
      <c r="L360" s="23">
        <v>59567768.890000001</v>
      </c>
      <c r="M360" s="23">
        <v>59567768.890000001</v>
      </c>
      <c r="N360" s="23">
        <v>0</v>
      </c>
      <c r="O360" s="23">
        <v>-153343139.34</v>
      </c>
      <c r="P360" s="23">
        <v>-153343139.34</v>
      </c>
      <c r="Q360" s="23">
        <v>0</v>
      </c>
    </row>
    <row r="361" spans="5:17" ht="69" x14ac:dyDescent="0.3">
      <c r="E361" s="8">
        <f t="shared" si="5"/>
        <v>342</v>
      </c>
      <c r="F361" s="21" t="s">
        <v>569</v>
      </c>
      <c r="G361" s="21" t="s">
        <v>570</v>
      </c>
      <c r="H361" s="22" t="s">
        <v>61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184535759.34999999</v>
      </c>
      <c r="P361" s="23">
        <v>184535759.34999999</v>
      </c>
      <c r="Q361" s="23">
        <v>0</v>
      </c>
    </row>
    <row r="362" spans="5:17" ht="55.2" x14ac:dyDescent="0.3">
      <c r="E362" s="8">
        <f t="shared" si="5"/>
        <v>343</v>
      </c>
      <c r="F362" s="21" t="s">
        <v>571</v>
      </c>
      <c r="G362" s="21" t="s">
        <v>572</v>
      </c>
      <c r="H362" s="22"/>
      <c r="I362" s="23">
        <v>62254276.25</v>
      </c>
      <c r="J362" s="23">
        <v>62254276.25</v>
      </c>
      <c r="K362" s="23">
        <v>0</v>
      </c>
      <c r="L362" s="23">
        <v>59567768.890000001</v>
      </c>
      <c r="M362" s="23">
        <v>59567768.890000001</v>
      </c>
      <c r="N362" s="23">
        <v>0</v>
      </c>
      <c r="O362" s="23">
        <v>31192620.010000002</v>
      </c>
      <c r="P362" s="23">
        <v>31192620.010000002</v>
      </c>
      <c r="Q362" s="23">
        <v>0</v>
      </c>
    </row>
    <row r="363" spans="5:17" ht="55.2" x14ac:dyDescent="0.3">
      <c r="E363" s="8">
        <f t="shared" si="5"/>
        <v>344</v>
      </c>
      <c r="F363" s="21" t="s">
        <v>573</v>
      </c>
      <c r="G363" s="21" t="s">
        <v>574</v>
      </c>
      <c r="H363" s="22"/>
      <c r="I363" s="23">
        <v>1150361966.9400001</v>
      </c>
      <c r="J363" s="23">
        <v>1150361966.9400001</v>
      </c>
      <c r="K363" s="23">
        <v>0</v>
      </c>
      <c r="L363" s="23">
        <v>1164868178.8800001</v>
      </c>
      <c r="M363" s="23">
        <v>1164868178.8800001</v>
      </c>
      <c r="N363" s="23">
        <v>0</v>
      </c>
      <c r="O363" s="23">
        <v>160114840.46000001</v>
      </c>
      <c r="P363" s="23">
        <v>160114840.46000001</v>
      </c>
      <c r="Q363" s="23">
        <v>0</v>
      </c>
    </row>
    <row r="364" spans="5:17" ht="41.4" x14ac:dyDescent="0.3">
      <c r="E364" s="8">
        <f t="shared" si="5"/>
        <v>345</v>
      </c>
      <c r="F364" s="21" t="s">
        <v>575</v>
      </c>
      <c r="G364" s="21" t="s">
        <v>576</v>
      </c>
      <c r="H364" s="22" t="s">
        <v>61</v>
      </c>
      <c r="I364" s="23">
        <v>0</v>
      </c>
      <c r="J364" s="23">
        <v>0</v>
      </c>
      <c r="K364" s="23">
        <v>0</v>
      </c>
      <c r="L364" s="23">
        <v>5235831.7</v>
      </c>
      <c r="M364" s="23">
        <v>5235831.7</v>
      </c>
      <c r="N364" s="23">
        <v>0</v>
      </c>
      <c r="O364" s="23">
        <v>20317265.41</v>
      </c>
      <c r="P364" s="23">
        <v>20317265.41</v>
      </c>
      <c r="Q364" s="23">
        <v>0</v>
      </c>
    </row>
    <row r="365" spans="5:17" ht="41.4" x14ac:dyDescent="0.3">
      <c r="E365" s="8">
        <f t="shared" si="5"/>
        <v>346</v>
      </c>
      <c r="F365" s="21" t="s">
        <v>577</v>
      </c>
      <c r="G365" s="21" t="s">
        <v>576</v>
      </c>
      <c r="H365" s="22"/>
      <c r="I365" s="23">
        <v>0</v>
      </c>
      <c r="J365" s="23">
        <v>0</v>
      </c>
      <c r="K365" s="23">
        <v>0</v>
      </c>
      <c r="L365" s="23">
        <v>5235831.7</v>
      </c>
      <c r="M365" s="23">
        <v>5235831.7</v>
      </c>
      <c r="N365" s="23">
        <v>0</v>
      </c>
      <c r="O365" s="23">
        <v>20317265.41</v>
      </c>
      <c r="P365" s="23">
        <v>20317265.41</v>
      </c>
      <c r="Q365" s="23">
        <v>0</v>
      </c>
    </row>
    <row r="366" spans="5:17" ht="27.6" x14ac:dyDescent="0.3">
      <c r="E366" s="8">
        <f t="shared" si="5"/>
        <v>347</v>
      </c>
      <c r="F366" s="21" t="s">
        <v>578</v>
      </c>
      <c r="G366" s="21" t="s">
        <v>579</v>
      </c>
      <c r="H366" s="22" t="s">
        <v>61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7100.95</v>
      </c>
      <c r="P366" s="23">
        <v>7100.95</v>
      </c>
      <c r="Q366" s="23">
        <v>0</v>
      </c>
    </row>
    <row r="367" spans="5:17" ht="27.6" x14ac:dyDescent="0.3">
      <c r="E367" s="8">
        <f t="shared" si="5"/>
        <v>348</v>
      </c>
      <c r="F367" s="21" t="s">
        <v>580</v>
      </c>
      <c r="G367" s="21" t="s">
        <v>579</v>
      </c>
      <c r="H367" s="22"/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7100.95</v>
      </c>
      <c r="P367" s="23">
        <v>7100.95</v>
      </c>
      <c r="Q367" s="23">
        <v>0</v>
      </c>
    </row>
    <row r="368" spans="5:17" ht="27.6" x14ac:dyDescent="0.3">
      <c r="E368" s="8">
        <f t="shared" si="5"/>
        <v>349</v>
      </c>
      <c r="F368" s="21" t="s">
        <v>581</v>
      </c>
      <c r="G368" s="21" t="s">
        <v>582</v>
      </c>
      <c r="H368" s="22" t="s">
        <v>61</v>
      </c>
      <c r="I368" s="23">
        <v>0</v>
      </c>
      <c r="J368" s="23">
        <v>0</v>
      </c>
      <c r="K368" s="23">
        <v>0</v>
      </c>
      <c r="L368" s="23">
        <v>72182.740000000005</v>
      </c>
      <c r="M368" s="23">
        <v>72182.740000000005</v>
      </c>
      <c r="N368" s="23">
        <v>0</v>
      </c>
      <c r="O368" s="23">
        <v>483299.87</v>
      </c>
      <c r="P368" s="23">
        <v>483299.87</v>
      </c>
      <c r="Q368" s="23">
        <v>0</v>
      </c>
    </row>
    <row r="369" spans="5:17" ht="41.4" x14ac:dyDescent="0.3">
      <c r="E369" s="8">
        <f t="shared" si="5"/>
        <v>350</v>
      </c>
      <c r="F369" s="21" t="s">
        <v>583</v>
      </c>
      <c r="G369" s="21" t="s">
        <v>584</v>
      </c>
      <c r="H369" s="22" t="s">
        <v>61</v>
      </c>
      <c r="I369" s="23">
        <v>0</v>
      </c>
      <c r="J369" s="23">
        <v>0</v>
      </c>
      <c r="K369" s="23">
        <v>0</v>
      </c>
      <c r="L369" s="23">
        <v>5506207.6100000003</v>
      </c>
      <c r="M369" s="23">
        <v>5506207.6100000003</v>
      </c>
      <c r="N369" s="23">
        <v>0</v>
      </c>
      <c r="O369" s="23">
        <v>33756361.539999999</v>
      </c>
      <c r="P369" s="23">
        <v>33756361.539999999</v>
      </c>
      <c r="Q369" s="23">
        <v>0</v>
      </c>
    </row>
    <row r="370" spans="5:17" ht="27.6" x14ac:dyDescent="0.3">
      <c r="E370" s="8">
        <f t="shared" si="5"/>
        <v>351</v>
      </c>
      <c r="F370" s="21" t="s">
        <v>585</v>
      </c>
      <c r="G370" s="21" t="s">
        <v>586</v>
      </c>
      <c r="H370" s="22" t="s">
        <v>61</v>
      </c>
      <c r="I370" s="23">
        <v>0</v>
      </c>
      <c r="J370" s="23">
        <v>0</v>
      </c>
      <c r="K370" s="23">
        <v>0</v>
      </c>
      <c r="L370" s="23">
        <v>277358.28999999998</v>
      </c>
      <c r="M370" s="23">
        <v>277358.28999999998</v>
      </c>
      <c r="N370" s="23">
        <v>0</v>
      </c>
      <c r="O370" s="23">
        <v>393043.56</v>
      </c>
      <c r="P370" s="23">
        <v>393043.56</v>
      </c>
      <c r="Q370" s="23">
        <v>0</v>
      </c>
    </row>
    <row r="371" spans="5:17" x14ac:dyDescent="0.3">
      <c r="E371" s="8">
        <f t="shared" si="5"/>
        <v>352</v>
      </c>
      <c r="F371" s="21" t="s">
        <v>587</v>
      </c>
      <c r="G371" s="21" t="s">
        <v>588</v>
      </c>
      <c r="H371" s="22" t="s">
        <v>61</v>
      </c>
      <c r="I371" s="23">
        <v>1145.0999999999999</v>
      </c>
      <c r="J371" s="23">
        <v>1145.0999999999999</v>
      </c>
      <c r="K371" s="23">
        <v>0</v>
      </c>
      <c r="L371" s="23">
        <v>171161.78</v>
      </c>
      <c r="M371" s="23">
        <v>171161.78</v>
      </c>
      <c r="N371" s="23">
        <v>0</v>
      </c>
      <c r="O371" s="23">
        <v>726123.04</v>
      </c>
      <c r="P371" s="23">
        <v>726123.04</v>
      </c>
      <c r="Q371" s="23">
        <v>0</v>
      </c>
    </row>
    <row r="372" spans="5:17" x14ac:dyDescent="0.3">
      <c r="E372" s="8">
        <f t="shared" si="5"/>
        <v>353</v>
      </c>
      <c r="F372" s="21" t="s">
        <v>589</v>
      </c>
      <c r="G372" s="21" t="s">
        <v>590</v>
      </c>
      <c r="H372" s="22"/>
      <c r="I372" s="23">
        <v>1145.0999999999999</v>
      </c>
      <c r="J372" s="23">
        <v>1145.0999999999999</v>
      </c>
      <c r="K372" s="23">
        <v>0</v>
      </c>
      <c r="L372" s="23">
        <v>6026910.4199999999</v>
      </c>
      <c r="M372" s="23">
        <v>6026910.4199999999</v>
      </c>
      <c r="N372" s="23">
        <v>0</v>
      </c>
      <c r="O372" s="23">
        <v>35358828.009999998</v>
      </c>
      <c r="P372" s="23">
        <v>35358828.009999998</v>
      </c>
      <c r="Q372" s="23">
        <v>0</v>
      </c>
    </row>
    <row r="373" spans="5:17" x14ac:dyDescent="0.3">
      <c r="E373" s="8">
        <f t="shared" si="5"/>
        <v>354</v>
      </c>
      <c r="F373" s="21" t="s">
        <v>591</v>
      </c>
      <c r="G373" s="21" t="s">
        <v>590</v>
      </c>
      <c r="H373" s="22"/>
      <c r="I373" s="23">
        <v>1145.0999999999999</v>
      </c>
      <c r="J373" s="23">
        <v>1145.0999999999999</v>
      </c>
      <c r="K373" s="23">
        <v>0</v>
      </c>
      <c r="L373" s="23">
        <v>11262742.119999999</v>
      </c>
      <c r="M373" s="23">
        <v>11262742.119999999</v>
      </c>
      <c r="N373" s="23">
        <v>0</v>
      </c>
      <c r="O373" s="23">
        <v>55683194.369999997</v>
      </c>
      <c r="P373" s="23">
        <v>55683194.369999997</v>
      </c>
      <c r="Q373" s="23">
        <v>0</v>
      </c>
    </row>
    <row r="374" spans="5:17" x14ac:dyDescent="0.3">
      <c r="E374" s="8">
        <f t="shared" si="5"/>
        <v>355</v>
      </c>
      <c r="F374" s="21" t="s">
        <v>592</v>
      </c>
      <c r="G374" s="21" t="s">
        <v>593</v>
      </c>
      <c r="H374" s="22" t="s">
        <v>61</v>
      </c>
      <c r="I374" s="23">
        <v>0</v>
      </c>
      <c r="J374" s="23">
        <v>0</v>
      </c>
      <c r="K374" s="23">
        <v>0</v>
      </c>
      <c r="L374" s="23">
        <v>647753.39</v>
      </c>
      <c r="M374" s="23">
        <v>647753.39</v>
      </c>
      <c r="N374" s="23">
        <v>0</v>
      </c>
      <c r="O374" s="23">
        <v>2617009.59</v>
      </c>
      <c r="P374" s="23">
        <v>2617009.59</v>
      </c>
      <c r="Q374" s="23">
        <v>0</v>
      </c>
    </row>
    <row r="375" spans="5:17" x14ac:dyDescent="0.3">
      <c r="E375" s="8">
        <f t="shared" si="5"/>
        <v>356</v>
      </c>
      <c r="F375" s="21" t="s">
        <v>594</v>
      </c>
      <c r="G375" s="21" t="s">
        <v>595</v>
      </c>
      <c r="H375" s="22"/>
      <c r="I375" s="23">
        <v>0</v>
      </c>
      <c r="J375" s="23">
        <v>0</v>
      </c>
      <c r="K375" s="23">
        <v>0</v>
      </c>
      <c r="L375" s="23">
        <v>647753.39</v>
      </c>
      <c r="M375" s="23">
        <v>647753.39</v>
      </c>
      <c r="N375" s="23">
        <v>0</v>
      </c>
      <c r="O375" s="23">
        <v>2617009.59</v>
      </c>
      <c r="P375" s="23">
        <v>2617009.59</v>
      </c>
      <c r="Q375" s="23">
        <v>0</v>
      </c>
    </row>
    <row r="376" spans="5:17" x14ac:dyDescent="0.3">
      <c r="E376" s="8">
        <f t="shared" si="5"/>
        <v>357</v>
      </c>
      <c r="F376" s="21" t="s">
        <v>596</v>
      </c>
      <c r="G376" s="21" t="s">
        <v>595</v>
      </c>
      <c r="H376" s="22"/>
      <c r="I376" s="23">
        <v>0</v>
      </c>
      <c r="J376" s="23">
        <v>0</v>
      </c>
      <c r="K376" s="23">
        <v>0</v>
      </c>
      <c r="L376" s="23">
        <v>647753.39</v>
      </c>
      <c r="M376" s="23">
        <v>647753.39</v>
      </c>
      <c r="N376" s="23">
        <v>0</v>
      </c>
      <c r="O376" s="23">
        <v>2617009.59</v>
      </c>
      <c r="P376" s="23">
        <v>2617009.59</v>
      </c>
      <c r="Q376" s="23">
        <v>0</v>
      </c>
    </row>
    <row r="377" spans="5:17" ht="41.4" x14ac:dyDescent="0.3">
      <c r="E377" s="8">
        <f t="shared" si="5"/>
        <v>358</v>
      </c>
      <c r="F377" s="21" t="s">
        <v>597</v>
      </c>
      <c r="G377" s="21" t="s">
        <v>598</v>
      </c>
      <c r="H377" s="22" t="s">
        <v>61</v>
      </c>
      <c r="I377" s="23">
        <v>0</v>
      </c>
      <c r="J377" s="23">
        <v>0</v>
      </c>
      <c r="K377" s="23">
        <v>0</v>
      </c>
      <c r="L377" s="23">
        <v>2217152.75</v>
      </c>
      <c r="M377" s="23">
        <v>2217152.75</v>
      </c>
      <c r="N377" s="23">
        <v>0</v>
      </c>
      <c r="O377" s="23">
        <v>12677441.470000001</v>
      </c>
      <c r="P377" s="23">
        <v>12677441.470000001</v>
      </c>
      <c r="Q377" s="23">
        <v>0</v>
      </c>
    </row>
    <row r="378" spans="5:17" ht="27.6" x14ac:dyDescent="0.3">
      <c r="E378" s="8">
        <f t="shared" si="5"/>
        <v>359</v>
      </c>
      <c r="F378" s="21" t="s">
        <v>599</v>
      </c>
      <c r="G378" s="21" t="s">
        <v>600</v>
      </c>
      <c r="H378" s="22"/>
      <c r="I378" s="23">
        <v>0</v>
      </c>
      <c r="J378" s="23">
        <v>0</v>
      </c>
      <c r="K378" s="23">
        <v>0</v>
      </c>
      <c r="L378" s="23">
        <v>2217152.75</v>
      </c>
      <c r="M378" s="23">
        <v>2217152.75</v>
      </c>
      <c r="N378" s="23">
        <v>0</v>
      </c>
      <c r="O378" s="23">
        <v>12677441.470000001</v>
      </c>
      <c r="P378" s="23">
        <v>12677441.470000001</v>
      </c>
      <c r="Q378" s="23">
        <v>0</v>
      </c>
    </row>
    <row r="379" spans="5:17" ht="41.4" x14ac:dyDescent="0.3">
      <c r="E379" s="8">
        <f t="shared" si="5"/>
        <v>360</v>
      </c>
      <c r="F379" s="21" t="s">
        <v>601</v>
      </c>
      <c r="G379" s="21" t="s">
        <v>602</v>
      </c>
      <c r="H379" s="22" t="s">
        <v>61</v>
      </c>
      <c r="I379" s="23">
        <v>80409.08</v>
      </c>
      <c r="J379" s="23">
        <v>80409.08</v>
      </c>
      <c r="K379" s="23">
        <v>0</v>
      </c>
      <c r="L379" s="23">
        <v>22289021.789999999</v>
      </c>
      <c r="M379" s="23">
        <v>22289021.789999999</v>
      </c>
      <c r="N379" s="23">
        <v>0</v>
      </c>
      <c r="O379" s="23">
        <v>109566671.91</v>
      </c>
      <c r="P379" s="23">
        <v>109566671.91</v>
      </c>
      <c r="Q379" s="23">
        <v>0</v>
      </c>
    </row>
    <row r="380" spans="5:17" ht="41.4" x14ac:dyDescent="0.3">
      <c r="E380" s="8">
        <f t="shared" si="5"/>
        <v>361</v>
      </c>
      <c r="F380" s="21" t="s">
        <v>603</v>
      </c>
      <c r="G380" s="21" t="s">
        <v>604</v>
      </c>
      <c r="H380" s="22" t="s">
        <v>61</v>
      </c>
      <c r="I380" s="23">
        <v>1300</v>
      </c>
      <c r="J380" s="23">
        <v>1300</v>
      </c>
      <c r="K380" s="23">
        <v>0</v>
      </c>
      <c r="L380" s="23">
        <v>2208644.7599999998</v>
      </c>
      <c r="M380" s="23">
        <v>2208644.7599999998</v>
      </c>
      <c r="N380" s="23">
        <v>0</v>
      </c>
      <c r="O380" s="23">
        <v>9875104.8300000001</v>
      </c>
      <c r="P380" s="23">
        <v>9875104.8300000001</v>
      </c>
      <c r="Q380" s="23">
        <v>0</v>
      </c>
    </row>
    <row r="381" spans="5:17" ht="41.4" x14ac:dyDescent="0.3">
      <c r="E381" s="8">
        <f t="shared" si="5"/>
        <v>362</v>
      </c>
      <c r="F381" s="21" t="s">
        <v>605</v>
      </c>
      <c r="G381" s="21" t="s">
        <v>606</v>
      </c>
      <c r="H381" s="22" t="s">
        <v>61</v>
      </c>
      <c r="I381" s="23">
        <v>0</v>
      </c>
      <c r="J381" s="23">
        <v>0</v>
      </c>
      <c r="K381" s="23">
        <v>0</v>
      </c>
      <c r="L381" s="23">
        <v>91261</v>
      </c>
      <c r="M381" s="23">
        <v>91261</v>
      </c>
      <c r="N381" s="23">
        <v>0</v>
      </c>
      <c r="O381" s="23">
        <v>576942</v>
      </c>
      <c r="P381" s="23">
        <v>576942</v>
      </c>
      <c r="Q381" s="23">
        <v>0</v>
      </c>
    </row>
    <row r="382" spans="5:17" ht="69" x14ac:dyDescent="0.3">
      <c r="E382" s="8">
        <f t="shared" si="5"/>
        <v>363</v>
      </c>
      <c r="F382" s="21" t="s">
        <v>607</v>
      </c>
      <c r="G382" s="21" t="s">
        <v>608</v>
      </c>
      <c r="H382" s="22" t="s">
        <v>61</v>
      </c>
      <c r="I382" s="23">
        <v>0</v>
      </c>
      <c r="J382" s="23">
        <v>0</v>
      </c>
      <c r="K382" s="23">
        <v>0</v>
      </c>
      <c r="L382" s="23">
        <v>3130914.96</v>
      </c>
      <c r="M382" s="23">
        <v>3130914.96</v>
      </c>
      <c r="N382" s="23">
        <v>0</v>
      </c>
      <c r="O382" s="23">
        <v>13608827.310000001</v>
      </c>
      <c r="P382" s="23">
        <v>13608827.310000001</v>
      </c>
      <c r="Q382" s="23">
        <v>0</v>
      </c>
    </row>
    <row r="383" spans="5:17" ht="41.4" x14ac:dyDescent="0.3">
      <c r="E383" s="8">
        <f t="shared" si="5"/>
        <v>364</v>
      </c>
      <c r="F383" s="21" t="s">
        <v>609</v>
      </c>
      <c r="G383" s="21" t="s">
        <v>610</v>
      </c>
      <c r="H383" s="22" t="s">
        <v>61</v>
      </c>
      <c r="I383" s="23">
        <v>30967.95</v>
      </c>
      <c r="J383" s="23">
        <v>30967.95</v>
      </c>
      <c r="K383" s="23">
        <v>0</v>
      </c>
      <c r="L383" s="23">
        <v>18597045.73</v>
      </c>
      <c r="M383" s="23">
        <v>18597045.73</v>
      </c>
      <c r="N383" s="23">
        <v>0</v>
      </c>
      <c r="O383" s="23">
        <v>111150010.84999999</v>
      </c>
      <c r="P383" s="23">
        <v>111150010.84999999</v>
      </c>
      <c r="Q383" s="23">
        <v>0</v>
      </c>
    </row>
    <row r="384" spans="5:17" ht="27.6" x14ac:dyDescent="0.3">
      <c r="E384" s="8">
        <f t="shared" si="5"/>
        <v>365</v>
      </c>
      <c r="F384" s="21" t="s">
        <v>611</v>
      </c>
      <c r="G384" s="21" t="s">
        <v>612</v>
      </c>
      <c r="H384" s="22" t="s">
        <v>61</v>
      </c>
      <c r="I384" s="23">
        <v>0</v>
      </c>
      <c r="J384" s="23">
        <v>0</v>
      </c>
      <c r="K384" s="23">
        <v>0</v>
      </c>
      <c r="L384" s="23">
        <v>241084.85</v>
      </c>
      <c r="M384" s="23">
        <v>241084.85</v>
      </c>
      <c r="N384" s="23">
        <v>0</v>
      </c>
      <c r="O384" s="23">
        <v>1340581.07</v>
      </c>
      <c r="P384" s="23">
        <v>1340581.07</v>
      </c>
      <c r="Q384" s="23">
        <v>0</v>
      </c>
    </row>
    <row r="385" spans="5:17" ht="27.6" x14ac:dyDescent="0.3">
      <c r="E385" s="8">
        <f t="shared" si="5"/>
        <v>366</v>
      </c>
      <c r="F385" s="21" t="s">
        <v>613</v>
      </c>
      <c r="G385" s="21" t="s">
        <v>614</v>
      </c>
      <c r="H385" s="22"/>
      <c r="I385" s="23">
        <v>112677.03</v>
      </c>
      <c r="J385" s="23">
        <v>112677.03</v>
      </c>
      <c r="K385" s="23">
        <v>0</v>
      </c>
      <c r="L385" s="23">
        <v>46557973.090000004</v>
      </c>
      <c r="M385" s="23">
        <v>46557973.090000004</v>
      </c>
      <c r="N385" s="23">
        <v>0</v>
      </c>
      <c r="O385" s="23">
        <v>246118137.97</v>
      </c>
      <c r="P385" s="23">
        <v>246118137.97</v>
      </c>
      <c r="Q385" s="23">
        <v>0</v>
      </c>
    </row>
    <row r="386" spans="5:17" x14ac:dyDescent="0.3">
      <c r="E386" s="8">
        <f t="shared" si="5"/>
        <v>367</v>
      </c>
      <c r="F386" s="21" t="s">
        <v>615</v>
      </c>
      <c r="G386" s="21" t="s">
        <v>616</v>
      </c>
      <c r="H386" s="22"/>
      <c r="I386" s="23">
        <v>112677.03</v>
      </c>
      <c r="J386" s="23">
        <v>112677.03</v>
      </c>
      <c r="K386" s="23">
        <v>0</v>
      </c>
      <c r="L386" s="23">
        <v>48775125.840000004</v>
      </c>
      <c r="M386" s="23">
        <v>48775125.840000004</v>
      </c>
      <c r="N386" s="23">
        <v>0</v>
      </c>
      <c r="O386" s="23">
        <v>258795579.44</v>
      </c>
      <c r="P386" s="23">
        <v>258795579.44</v>
      </c>
      <c r="Q386" s="23">
        <v>0</v>
      </c>
    </row>
    <row r="387" spans="5:17" ht="69" x14ac:dyDescent="0.3">
      <c r="E387" s="8">
        <f t="shared" si="5"/>
        <v>368</v>
      </c>
      <c r="F387" s="21" t="s">
        <v>617</v>
      </c>
      <c r="G387" s="21" t="s">
        <v>618</v>
      </c>
      <c r="H387" s="22" t="s">
        <v>61</v>
      </c>
      <c r="I387" s="23">
        <v>0</v>
      </c>
      <c r="J387" s="23">
        <v>0</v>
      </c>
      <c r="K387" s="23">
        <v>0</v>
      </c>
      <c r="L387" s="23">
        <v>851191.78</v>
      </c>
      <c r="M387" s="23">
        <v>851191.78</v>
      </c>
      <c r="N387" s="23">
        <v>0</v>
      </c>
      <c r="O387" s="23">
        <v>5029438.22</v>
      </c>
      <c r="P387" s="23">
        <v>5029438.22</v>
      </c>
      <c r="Q387" s="23">
        <v>0</v>
      </c>
    </row>
    <row r="388" spans="5:17" ht="55.2" x14ac:dyDescent="0.3">
      <c r="E388" s="8">
        <f t="shared" si="5"/>
        <v>369</v>
      </c>
      <c r="F388" s="21" t="s">
        <v>619</v>
      </c>
      <c r="G388" s="21" t="s">
        <v>620</v>
      </c>
      <c r="H388" s="22" t="s">
        <v>61</v>
      </c>
      <c r="I388" s="23">
        <v>0</v>
      </c>
      <c r="J388" s="23">
        <v>0</v>
      </c>
      <c r="K388" s="23">
        <v>0</v>
      </c>
      <c r="L388" s="23">
        <v>270</v>
      </c>
      <c r="M388" s="23">
        <v>270</v>
      </c>
      <c r="N388" s="23">
        <v>0</v>
      </c>
      <c r="O388" s="23">
        <v>270</v>
      </c>
      <c r="P388" s="23">
        <v>270</v>
      </c>
      <c r="Q388" s="23">
        <v>0</v>
      </c>
    </row>
    <row r="389" spans="5:17" ht="27.6" x14ac:dyDescent="0.3">
      <c r="E389" s="8">
        <f t="shared" si="5"/>
        <v>370</v>
      </c>
      <c r="F389" s="21" t="s">
        <v>621</v>
      </c>
      <c r="G389" s="21" t="s">
        <v>622</v>
      </c>
      <c r="H389" s="22"/>
      <c r="I389" s="23">
        <v>0</v>
      </c>
      <c r="J389" s="23">
        <v>0</v>
      </c>
      <c r="K389" s="23">
        <v>0</v>
      </c>
      <c r="L389" s="23">
        <v>851461.78</v>
      </c>
      <c r="M389" s="23">
        <v>851461.78</v>
      </c>
      <c r="N389" s="23">
        <v>0</v>
      </c>
      <c r="O389" s="23">
        <v>5029708.22</v>
      </c>
      <c r="P389" s="23">
        <v>5029708.22</v>
      </c>
      <c r="Q389" s="23">
        <v>0</v>
      </c>
    </row>
    <row r="390" spans="5:17" ht="27.6" x14ac:dyDescent="0.3">
      <c r="E390" s="8">
        <f t="shared" si="5"/>
        <v>371</v>
      </c>
      <c r="F390" s="21" t="s">
        <v>623</v>
      </c>
      <c r="G390" s="21" t="s">
        <v>622</v>
      </c>
      <c r="H390" s="22"/>
      <c r="I390" s="23">
        <v>0</v>
      </c>
      <c r="J390" s="23">
        <v>0</v>
      </c>
      <c r="K390" s="23">
        <v>0</v>
      </c>
      <c r="L390" s="23">
        <v>851461.78</v>
      </c>
      <c r="M390" s="23">
        <v>851461.78</v>
      </c>
      <c r="N390" s="23">
        <v>0</v>
      </c>
      <c r="O390" s="23">
        <v>5029708.22</v>
      </c>
      <c r="P390" s="23">
        <v>5029708.22</v>
      </c>
      <c r="Q390" s="23">
        <v>0</v>
      </c>
    </row>
    <row r="391" spans="5:17" x14ac:dyDescent="0.3">
      <c r="E391" s="8">
        <f t="shared" si="5"/>
        <v>372</v>
      </c>
      <c r="F391" s="21" t="s">
        <v>624</v>
      </c>
      <c r="G391" s="21"/>
      <c r="H391" s="22"/>
      <c r="I391" s="23">
        <v>1155346792.96</v>
      </c>
      <c r="J391" s="23">
        <v>1155346792.96</v>
      </c>
      <c r="K391" s="23">
        <v>0</v>
      </c>
      <c r="L391" s="23">
        <v>1397558810.72</v>
      </c>
      <c r="M391" s="23">
        <v>1397558810.72</v>
      </c>
      <c r="N391" s="23">
        <v>0</v>
      </c>
      <c r="O391" s="23">
        <v>1544541643.97</v>
      </c>
      <c r="P391" s="23">
        <v>1544541643.97</v>
      </c>
      <c r="Q391" s="23">
        <v>0</v>
      </c>
    </row>
    <row r="392" spans="5:17" x14ac:dyDescent="0.3">
      <c r="E392" s="8">
        <f t="shared" si="5"/>
        <v>373</v>
      </c>
      <c r="F392" s="21" t="s">
        <v>625</v>
      </c>
      <c r="G392" s="21" t="s">
        <v>626</v>
      </c>
      <c r="H392" s="22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5:17" ht="55.2" x14ac:dyDescent="0.3">
      <c r="E393" s="8">
        <f t="shared" si="5"/>
        <v>374</v>
      </c>
      <c r="F393" s="21" t="s">
        <v>627</v>
      </c>
      <c r="G393" s="21" t="s">
        <v>628</v>
      </c>
      <c r="H393" s="22" t="s">
        <v>35</v>
      </c>
      <c r="I393" s="23">
        <v>126010.94</v>
      </c>
      <c r="J393" s="23">
        <v>126010.94</v>
      </c>
      <c r="K393" s="23">
        <v>0</v>
      </c>
      <c r="L393" s="23">
        <v>0</v>
      </c>
      <c r="M393" s="23">
        <v>0</v>
      </c>
      <c r="N393" s="23">
        <v>0</v>
      </c>
      <c r="O393" s="23">
        <v>923512.37</v>
      </c>
      <c r="P393" s="23">
        <v>923512.37</v>
      </c>
      <c r="Q393" s="23">
        <v>0</v>
      </c>
    </row>
    <row r="394" spans="5:17" ht="69" x14ac:dyDescent="0.3">
      <c r="E394" s="8">
        <f t="shared" si="5"/>
        <v>375</v>
      </c>
      <c r="F394" s="21" t="s">
        <v>629</v>
      </c>
      <c r="G394" s="21" t="s">
        <v>630</v>
      </c>
      <c r="H394" s="22" t="s">
        <v>35</v>
      </c>
      <c r="I394" s="23">
        <v>0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  <c r="O394" s="23">
        <v>2380690</v>
      </c>
      <c r="P394" s="23">
        <v>2380690</v>
      </c>
      <c r="Q394" s="23">
        <v>0</v>
      </c>
    </row>
    <row r="395" spans="5:17" ht="41.4" x14ac:dyDescent="0.3">
      <c r="E395" s="8">
        <f t="shared" si="5"/>
        <v>376</v>
      </c>
      <c r="F395" s="21" t="s">
        <v>631</v>
      </c>
      <c r="G395" s="21" t="s">
        <v>632</v>
      </c>
      <c r="H395" s="22"/>
      <c r="I395" s="23">
        <v>126010.94</v>
      </c>
      <c r="J395" s="23">
        <v>126010.94</v>
      </c>
      <c r="K395" s="23">
        <v>0</v>
      </c>
      <c r="L395" s="23">
        <v>0</v>
      </c>
      <c r="M395" s="23">
        <v>0</v>
      </c>
      <c r="N395" s="23">
        <v>0</v>
      </c>
      <c r="O395" s="23">
        <v>3304202.37</v>
      </c>
      <c r="P395" s="23">
        <v>3304202.37</v>
      </c>
      <c r="Q395" s="23">
        <v>0</v>
      </c>
    </row>
    <row r="396" spans="5:17" ht="96.6" x14ac:dyDescent="0.3">
      <c r="E396" s="8">
        <f t="shared" si="5"/>
        <v>377</v>
      </c>
      <c r="F396" s="21" t="s">
        <v>633</v>
      </c>
      <c r="G396" s="21" t="s">
        <v>634</v>
      </c>
      <c r="H396" s="22" t="s">
        <v>35</v>
      </c>
      <c r="I396" s="23">
        <v>24809454.27</v>
      </c>
      <c r="J396" s="23">
        <v>24809454.27</v>
      </c>
      <c r="K396" s="23">
        <v>0</v>
      </c>
      <c r="L396" s="23">
        <v>0</v>
      </c>
      <c r="M396" s="23">
        <v>0</v>
      </c>
      <c r="N396" s="23">
        <v>0</v>
      </c>
      <c r="O396" s="23">
        <v>151640789.5</v>
      </c>
      <c r="P396" s="23">
        <v>151640789.5</v>
      </c>
      <c r="Q396" s="23">
        <v>0</v>
      </c>
    </row>
    <row r="397" spans="5:17" ht="96.6" x14ac:dyDescent="0.3">
      <c r="E397" s="8">
        <f t="shared" si="5"/>
        <v>378</v>
      </c>
      <c r="F397" s="21" t="s">
        <v>635</v>
      </c>
      <c r="G397" s="21" t="s">
        <v>636</v>
      </c>
      <c r="H397" s="22" t="s">
        <v>35</v>
      </c>
      <c r="I397" s="23">
        <v>44625807.710000001</v>
      </c>
      <c r="J397" s="23">
        <v>44625807.710000001</v>
      </c>
      <c r="K397" s="23">
        <v>0</v>
      </c>
      <c r="L397" s="23">
        <v>972417.95</v>
      </c>
      <c r="M397" s="23">
        <v>972417.95</v>
      </c>
      <c r="N397" s="23">
        <v>0</v>
      </c>
      <c r="O397" s="23">
        <v>276536128.76999998</v>
      </c>
      <c r="P397" s="23">
        <v>276536128.76999998</v>
      </c>
      <c r="Q397" s="23">
        <v>0</v>
      </c>
    </row>
    <row r="398" spans="5:17" ht="55.2" x14ac:dyDescent="0.3">
      <c r="E398" s="8">
        <f t="shared" si="5"/>
        <v>379</v>
      </c>
      <c r="F398" s="21" t="s">
        <v>637</v>
      </c>
      <c r="G398" s="21" t="s">
        <v>638</v>
      </c>
      <c r="H398" s="22" t="s">
        <v>35</v>
      </c>
      <c r="I398" s="23">
        <v>303355.59000000003</v>
      </c>
      <c r="J398" s="23">
        <v>303355.59000000003</v>
      </c>
      <c r="K398" s="23">
        <v>0</v>
      </c>
      <c r="L398" s="23">
        <v>0</v>
      </c>
      <c r="M398" s="23">
        <v>0</v>
      </c>
      <c r="N398" s="23">
        <v>0</v>
      </c>
      <c r="O398" s="23">
        <v>1768164.02</v>
      </c>
      <c r="P398" s="23">
        <v>1768164.02</v>
      </c>
      <c r="Q398" s="23">
        <v>0</v>
      </c>
    </row>
    <row r="399" spans="5:17" ht="96.6" x14ac:dyDescent="0.3">
      <c r="E399" s="8">
        <f t="shared" si="5"/>
        <v>380</v>
      </c>
      <c r="F399" s="21" t="s">
        <v>639</v>
      </c>
      <c r="G399" s="21" t="s">
        <v>640</v>
      </c>
      <c r="H399" s="22"/>
      <c r="I399" s="23">
        <v>69738617.569999993</v>
      </c>
      <c r="J399" s="23">
        <v>69738617.569999993</v>
      </c>
      <c r="K399" s="23">
        <v>0</v>
      </c>
      <c r="L399" s="23">
        <v>972417.95</v>
      </c>
      <c r="M399" s="23">
        <v>972417.95</v>
      </c>
      <c r="N399" s="23">
        <v>0</v>
      </c>
      <c r="O399" s="23">
        <v>429945082.29000002</v>
      </c>
      <c r="P399" s="23">
        <v>429945082.29000002</v>
      </c>
      <c r="Q399" s="23">
        <v>0</v>
      </c>
    </row>
    <row r="400" spans="5:17" ht="41.4" x14ac:dyDescent="0.3">
      <c r="E400" s="8">
        <f t="shared" si="5"/>
        <v>381</v>
      </c>
      <c r="F400" s="21" t="s">
        <v>641</v>
      </c>
      <c r="G400" s="21" t="s">
        <v>642</v>
      </c>
      <c r="H400" s="22" t="s">
        <v>35</v>
      </c>
      <c r="I400" s="23">
        <v>3176131.97</v>
      </c>
      <c r="J400" s="23">
        <v>3176131.97</v>
      </c>
      <c r="K400" s="23">
        <v>0</v>
      </c>
      <c r="L400" s="23">
        <v>0</v>
      </c>
      <c r="M400" s="23">
        <v>0</v>
      </c>
      <c r="N400" s="23">
        <v>0</v>
      </c>
      <c r="O400" s="23">
        <v>12553055.609999999</v>
      </c>
      <c r="P400" s="23">
        <v>12553055.609999999</v>
      </c>
      <c r="Q400" s="23">
        <v>0</v>
      </c>
    </row>
    <row r="401" spans="5:17" ht="41.4" x14ac:dyDescent="0.3">
      <c r="E401" s="8">
        <f t="shared" si="5"/>
        <v>382</v>
      </c>
      <c r="F401" s="21" t="s">
        <v>643</v>
      </c>
      <c r="G401" s="21" t="s">
        <v>644</v>
      </c>
      <c r="H401" s="22" t="s">
        <v>35</v>
      </c>
      <c r="I401" s="23">
        <v>16544947.57</v>
      </c>
      <c r="J401" s="23">
        <v>16544947.57</v>
      </c>
      <c r="K401" s="23">
        <v>0</v>
      </c>
      <c r="L401" s="23">
        <v>759149.87</v>
      </c>
      <c r="M401" s="23">
        <v>759149.87</v>
      </c>
      <c r="N401" s="23">
        <v>0</v>
      </c>
      <c r="O401" s="23">
        <v>108101549.19</v>
      </c>
      <c r="P401" s="23">
        <v>108101549.19</v>
      </c>
      <c r="Q401" s="23">
        <v>0</v>
      </c>
    </row>
    <row r="402" spans="5:17" ht="69" x14ac:dyDescent="0.3">
      <c r="E402" s="8">
        <f t="shared" si="5"/>
        <v>383</v>
      </c>
      <c r="F402" s="21" t="s">
        <v>645</v>
      </c>
      <c r="G402" s="21" t="s">
        <v>646</v>
      </c>
      <c r="H402" s="22" t="s">
        <v>35</v>
      </c>
      <c r="I402" s="23">
        <v>14152.23</v>
      </c>
      <c r="J402" s="23">
        <v>14152.23</v>
      </c>
      <c r="K402" s="23">
        <v>0</v>
      </c>
      <c r="L402" s="23">
        <v>0</v>
      </c>
      <c r="M402" s="23">
        <v>0</v>
      </c>
      <c r="N402" s="23">
        <v>0</v>
      </c>
      <c r="O402" s="23">
        <v>58214.09</v>
      </c>
      <c r="P402" s="23">
        <v>58214.09</v>
      </c>
      <c r="Q402" s="23">
        <v>0</v>
      </c>
    </row>
    <row r="403" spans="5:17" ht="41.4" x14ac:dyDescent="0.3">
      <c r="E403" s="8">
        <f t="shared" si="5"/>
        <v>384</v>
      </c>
      <c r="F403" s="21" t="s">
        <v>647</v>
      </c>
      <c r="G403" s="21" t="s">
        <v>648</v>
      </c>
      <c r="H403" s="22"/>
      <c r="I403" s="23">
        <v>19735231.77</v>
      </c>
      <c r="J403" s="23">
        <v>19735231.77</v>
      </c>
      <c r="K403" s="23">
        <v>0</v>
      </c>
      <c r="L403" s="23">
        <v>759149.87</v>
      </c>
      <c r="M403" s="23">
        <v>759149.87</v>
      </c>
      <c r="N403" s="23">
        <v>0</v>
      </c>
      <c r="O403" s="23">
        <v>120712818.89</v>
      </c>
      <c r="P403" s="23">
        <v>120712818.89</v>
      </c>
      <c r="Q403" s="23">
        <v>0</v>
      </c>
    </row>
    <row r="404" spans="5:17" ht="96.6" x14ac:dyDescent="0.3">
      <c r="E404" s="8">
        <f t="shared" ref="E404:E467" si="6">ROW($E404)-19</f>
        <v>385</v>
      </c>
      <c r="F404" s="21" t="s">
        <v>649</v>
      </c>
      <c r="G404" s="21" t="s">
        <v>650</v>
      </c>
      <c r="H404" s="22" t="s">
        <v>35</v>
      </c>
      <c r="I404" s="23">
        <v>1084412.06</v>
      </c>
      <c r="J404" s="23">
        <v>1084412.06</v>
      </c>
      <c r="K404" s="23">
        <v>0</v>
      </c>
      <c r="L404" s="23">
        <v>330.19</v>
      </c>
      <c r="M404" s="23">
        <v>330.19</v>
      </c>
      <c r="N404" s="23">
        <v>0</v>
      </c>
      <c r="O404" s="23">
        <v>6665491.0099999998</v>
      </c>
      <c r="P404" s="23">
        <v>6665491.0099999998</v>
      </c>
      <c r="Q404" s="23">
        <v>0</v>
      </c>
    </row>
    <row r="405" spans="5:17" ht="96.6" x14ac:dyDescent="0.3">
      <c r="E405" s="8">
        <f t="shared" si="6"/>
        <v>386</v>
      </c>
      <c r="F405" s="21" t="s">
        <v>651</v>
      </c>
      <c r="G405" s="21" t="s">
        <v>650</v>
      </c>
      <c r="H405" s="22"/>
      <c r="I405" s="23">
        <v>1084412.06</v>
      </c>
      <c r="J405" s="23">
        <v>1084412.06</v>
      </c>
      <c r="K405" s="23">
        <v>0</v>
      </c>
      <c r="L405" s="23">
        <v>330.19</v>
      </c>
      <c r="M405" s="23">
        <v>330.19</v>
      </c>
      <c r="N405" s="23">
        <v>0</v>
      </c>
      <c r="O405" s="23">
        <v>6665491.0099999998</v>
      </c>
      <c r="P405" s="23">
        <v>6665491.0099999998</v>
      </c>
      <c r="Q405" s="23">
        <v>0</v>
      </c>
    </row>
    <row r="406" spans="5:17" ht="55.2" x14ac:dyDescent="0.3">
      <c r="E406" s="8">
        <f t="shared" si="6"/>
        <v>387</v>
      </c>
      <c r="F406" s="21" t="s">
        <v>652</v>
      </c>
      <c r="G406" s="21" t="s">
        <v>653</v>
      </c>
      <c r="H406" s="22" t="s">
        <v>35</v>
      </c>
      <c r="I406" s="23">
        <v>90692.46</v>
      </c>
      <c r="J406" s="23">
        <v>90692.46</v>
      </c>
      <c r="K406" s="23">
        <v>0</v>
      </c>
      <c r="L406" s="23">
        <v>0</v>
      </c>
      <c r="M406" s="23">
        <v>0</v>
      </c>
      <c r="N406" s="23">
        <v>0</v>
      </c>
      <c r="O406" s="23">
        <v>1591236.77</v>
      </c>
      <c r="P406" s="23">
        <v>1591236.77</v>
      </c>
      <c r="Q406" s="23">
        <v>0</v>
      </c>
    </row>
    <row r="407" spans="5:17" ht="55.2" x14ac:dyDescent="0.3">
      <c r="E407" s="8">
        <f t="shared" si="6"/>
        <v>388</v>
      </c>
      <c r="F407" s="21" t="s">
        <v>654</v>
      </c>
      <c r="G407" s="21" t="s">
        <v>655</v>
      </c>
      <c r="H407" s="22" t="s">
        <v>35</v>
      </c>
      <c r="I407" s="23">
        <v>2165898.4700000002</v>
      </c>
      <c r="J407" s="23">
        <v>2165898.4700000002</v>
      </c>
      <c r="K407" s="23">
        <v>0</v>
      </c>
      <c r="L407" s="23">
        <v>236208.27</v>
      </c>
      <c r="M407" s="23">
        <v>236208.27</v>
      </c>
      <c r="N407" s="23">
        <v>0</v>
      </c>
      <c r="O407" s="23">
        <v>13213669.84</v>
      </c>
      <c r="P407" s="23">
        <v>13213669.84</v>
      </c>
      <c r="Q407" s="23">
        <v>0</v>
      </c>
    </row>
    <row r="408" spans="5:17" ht="69" x14ac:dyDescent="0.3">
      <c r="E408" s="8">
        <f t="shared" si="6"/>
        <v>389</v>
      </c>
      <c r="F408" s="21" t="s">
        <v>656</v>
      </c>
      <c r="G408" s="21" t="s">
        <v>657</v>
      </c>
      <c r="H408" s="22"/>
      <c r="I408" s="23">
        <v>2256590.9300000002</v>
      </c>
      <c r="J408" s="23">
        <v>2256590.9300000002</v>
      </c>
      <c r="K408" s="23">
        <v>0</v>
      </c>
      <c r="L408" s="23">
        <v>236208.27</v>
      </c>
      <c r="M408" s="23">
        <v>236208.27</v>
      </c>
      <c r="N408" s="23">
        <v>0</v>
      </c>
      <c r="O408" s="23">
        <v>14804906.609999999</v>
      </c>
      <c r="P408" s="23">
        <v>14804906.609999999</v>
      </c>
      <c r="Q408" s="23">
        <v>0</v>
      </c>
    </row>
    <row r="409" spans="5:17" x14ac:dyDescent="0.3">
      <c r="E409" s="8">
        <f t="shared" si="6"/>
        <v>390</v>
      </c>
      <c r="F409" s="21" t="s">
        <v>658</v>
      </c>
      <c r="G409" s="21" t="s">
        <v>659</v>
      </c>
      <c r="H409" s="22"/>
      <c r="I409" s="23">
        <v>92940863.269999996</v>
      </c>
      <c r="J409" s="23">
        <v>92940863.269999996</v>
      </c>
      <c r="K409" s="23">
        <v>0</v>
      </c>
      <c r="L409" s="23">
        <v>1968106.28</v>
      </c>
      <c r="M409" s="23">
        <v>1968106.28</v>
      </c>
      <c r="N409" s="23">
        <v>0</v>
      </c>
      <c r="O409" s="23">
        <v>575432501.16999996</v>
      </c>
      <c r="P409" s="23">
        <v>575432501.16999996</v>
      </c>
      <c r="Q409" s="23">
        <v>0</v>
      </c>
    </row>
    <row r="410" spans="5:17" ht="41.4" x14ac:dyDescent="0.3">
      <c r="E410" s="8">
        <f t="shared" si="6"/>
        <v>391</v>
      </c>
      <c r="F410" s="21" t="s">
        <v>660</v>
      </c>
      <c r="G410" s="21" t="s">
        <v>661</v>
      </c>
      <c r="H410" s="22" t="s">
        <v>35</v>
      </c>
      <c r="I410" s="23">
        <v>547803.77</v>
      </c>
      <c r="J410" s="23">
        <v>547803.77</v>
      </c>
      <c r="K410" s="23">
        <v>0</v>
      </c>
      <c r="L410" s="23">
        <v>543.11</v>
      </c>
      <c r="M410" s="23">
        <v>543.11</v>
      </c>
      <c r="N410" s="23">
        <v>0</v>
      </c>
      <c r="O410" s="23">
        <v>3228048.06</v>
      </c>
      <c r="P410" s="23">
        <v>3228048.06</v>
      </c>
      <c r="Q410" s="23">
        <v>0</v>
      </c>
    </row>
    <row r="411" spans="5:17" x14ac:dyDescent="0.3">
      <c r="E411" s="8">
        <f t="shared" si="6"/>
        <v>392</v>
      </c>
      <c r="F411" s="21" t="s">
        <v>662</v>
      </c>
      <c r="G411" s="21" t="s">
        <v>663</v>
      </c>
      <c r="H411" s="22" t="s">
        <v>35</v>
      </c>
      <c r="I411" s="23">
        <v>17638694.030000001</v>
      </c>
      <c r="J411" s="23">
        <v>17638694.030000001</v>
      </c>
      <c r="K411" s="23">
        <v>0</v>
      </c>
      <c r="L411" s="23">
        <v>0</v>
      </c>
      <c r="M411" s="23">
        <v>0</v>
      </c>
      <c r="N411" s="23">
        <v>0</v>
      </c>
      <c r="O411" s="23">
        <v>109645712.23999999</v>
      </c>
      <c r="P411" s="23">
        <v>109645712.23999999</v>
      </c>
      <c r="Q411" s="23">
        <v>0</v>
      </c>
    </row>
    <row r="412" spans="5:17" ht="69" x14ac:dyDescent="0.3">
      <c r="E412" s="8">
        <f t="shared" si="6"/>
        <v>393</v>
      </c>
      <c r="F412" s="21" t="s">
        <v>664</v>
      </c>
      <c r="G412" s="21" t="s">
        <v>665</v>
      </c>
      <c r="H412" s="22" t="s">
        <v>35</v>
      </c>
      <c r="I412" s="23">
        <v>740398.85</v>
      </c>
      <c r="J412" s="23">
        <v>740398.85</v>
      </c>
      <c r="K412" s="23">
        <v>0</v>
      </c>
      <c r="L412" s="23">
        <v>15773.98</v>
      </c>
      <c r="M412" s="23">
        <v>15773.98</v>
      </c>
      <c r="N412" s="23">
        <v>0</v>
      </c>
      <c r="O412" s="23">
        <v>3599262.18</v>
      </c>
      <c r="P412" s="23">
        <v>3599262.18</v>
      </c>
      <c r="Q412" s="23">
        <v>0</v>
      </c>
    </row>
    <row r="413" spans="5:17" x14ac:dyDescent="0.3">
      <c r="E413" s="8">
        <f t="shared" si="6"/>
        <v>394</v>
      </c>
      <c r="F413" s="21" t="s">
        <v>666</v>
      </c>
      <c r="G413" s="21" t="s">
        <v>663</v>
      </c>
      <c r="H413" s="22"/>
      <c r="I413" s="23">
        <v>18926896.649999999</v>
      </c>
      <c r="J413" s="23">
        <v>18926896.649999999</v>
      </c>
      <c r="K413" s="23">
        <v>0</v>
      </c>
      <c r="L413" s="23">
        <v>16317.09</v>
      </c>
      <c r="M413" s="23">
        <v>16317.09</v>
      </c>
      <c r="N413" s="23">
        <v>0</v>
      </c>
      <c r="O413" s="23">
        <v>116473022.48</v>
      </c>
      <c r="P413" s="23">
        <v>116473022.48</v>
      </c>
      <c r="Q413" s="23">
        <v>0</v>
      </c>
    </row>
    <row r="414" spans="5:17" x14ac:dyDescent="0.3">
      <c r="E414" s="8">
        <f t="shared" si="6"/>
        <v>395</v>
      </c>
      <c r="F414" s="21" t="s">
        <v>667</v>
      </c>
      <c r="G414" s="21" t="s">
        <v>659</v>
      </c>
      <c r="H414" s="22"/>
      <c r="I414" s="23">
        <v>18926896.649999999</v>
      </c>
      <c r="J414" s="23">
        <v>18926896.649999999</v>
      </c>
      <c r="K414" s="23">
        <v>0</v>
      </c>
      <c r="L414" s="23">
        <v>16317.09</v>
      </c>
      <c r="M414" s="23">
        <v>16317.09</v>
      </c>
      <c r="N414" s="23">
        <v>0</v>
      </c>
      <c r="O414" s="23">
        <v>116473022.48</v>
      </c>
      <c r="P414" s="23">
        <v>116473022.48</v>
      </c>
      <c r="Q414" s="23">
        <v>0</v>
      </c>
    </row>
    <row r="415" spans="5:17" x14ac:dyDescent="0.3">
      <c r="E415" s="8">
        <f t="shared" si="6"/>
        <v>396</v>
      </c>
      <c r="F415" s="21" t="s">
        <v>668</v>
      </c>
      <c r="G415" s="21" t="s">
        <v>669</v>
      </c>
      <c r="H415" s="22" t="s">
        <v>35</v>
      </c>
      <c r="I415" s="23">
        <v>308055.74</v>
      </c>
      <c r="J415" s="23">
        <v>308055.74</v>
      </c>
      <c r="K415" s="23">
        <v>0</v>
      </c>
      <c r="L415" s="23">
        <v>0</v>
      </c>
      <c r="M415" s="23">
        <v>0</v>
      </c>
      <c r="N415" s="23">
        <v>0</v>
      </c>
      <c r="O415" s="23">
        <v>1619323.04</v>
      </c>
      <c r="P415" s="23">
        <v>1619323.04</v>
      </c>
      <c r="Q415" s="23">
        <v>0</v>
      </c>
    </row>
    <row r="416" spans="5:17" ht="27.6" x14ac:dyDescent="0.3">
      <c r="E416" s="8">
        <f t="shared" si="6"/>
        <v>397</v>
      </c>
      <c r="F416" s="21" t="s">
        <v>670</v>
      </c>
      <c r="G416" s="21" t="s">
        <v>671</v>
      </c>
      <c r="H416" s="22" t="s">
        <v>35</v>
      </c>
      <c r="I416" s="23">
        <v>973178.76</v>
      </c>
      <c r="J416" s="23">
        <v>973178.76</v>
      </c>
      <c r="K416" s="23">
        <v>0</v>
      </c>
      <c r="L416" s="23">
        <v>0</v>
      </c>
      <c r="M416" s="23">
        <v>0</v>
      </c>
      <c r="N416" s="23">
        <v>0</v>
      </c>
      <c r="O416" s="23">
        <v>3994257.07</v>
      </c>
      <c r="P416" s="23">
        <v>3994257.07</v>
      </c>
      <c r="Q416" s="23">
        <v>0</v>
      </c>
    </row>
    <row r="417" spans="5:17" ht="27.6" x14ac:dyDescent="0.3">
      <c r="E417" s="8">
        <f t="shared" si="6"/>
        <v>398</v>
      </c>
      <c r="F417" s="21" t="s">
        <v>672</v>
      </c>
      <c r="G417" s="21" t="s">
        <v>673</v>
      </c>
      <c r="H417" s="22"/>
      <c r="I417" s="23">
        <v>1281234.5</v>
      </c>
      <c r="J417" s="23">
        <v>1281234.5</v>
      </c>
      <c r="K417" s="23">
        <v>0</v>
      </c>
      <c r="L417" s="23">
        <v>0</v>
      </c>
      <c r="M417" s="23">
        <v>0</v>
      </c>
      <c r="N417" s="23">
        <v>0</v>
      </c>
      <c r="O417" s="23">
        <v>5613580.1100000003</v>
      </c>
      <c r="P417" s="23">
        <v>5613580.1100000003</v>
      </c>
      <c r="Q417" s="23">
        <v>0</v>
      </c>
    </row>
    <row r="418" spans="5:17" ht="27.6" x14ac:dyDescent="0.3">
      <c r="E418" s="8">
        <f t="shared" si="6"/>
        <v>399</v>
      </c>
      <c r="F418" s="21" t="s">
        <v>674</v>
      </c>
      <c r="G418" s="21" t="s">
        <v>675</v>
      </c>
      <c r="H418" s="22" t="s">
        <v>35</v>
      </c>
      <c r="I418" s="23">
        <v>0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23">
        <v>794.63</v>
      </c>
      <c r="P418" s="23">
        <v>794.63</v>
      </c>
      <c r="Q418" s="23">
        <v>0</v>
      </c>
    </row>
    <row r="419" spans="5:17" ht="27.6" x14ac:dyDescent="0.3">
      <c r="E419" s="8">
        <f t="shared" si="6"/>
        <v>400</v>
      </c>
      <c r="F419" s="21" t="s">
        <v>676</v>
      </c>
      <c r="G419" s="21" t="s">
        <v>675</v>
      </c>
      <c r="H419" s="22"/>
      <c r="I419" s="23">
        <v>0</v>
      </c>
      <c r="J419" s="23">
        <v>0</v>
      </c>
      <c r="K419" s="23">
        <v>0</v>
      </c>
      <c r="L419" s="23">
        <v>0</v>
      </c>
      <c r="M419" s="23">
        <v>0</v>
      </c>
      <c r="N419" s="23">
        <v>0</v>
      </c>
      <c r="O419" s="23">
        <v>794.63</v>
      </c>
      <c r="P419" s="23">
        <v>794.63</v>
      </c>
      <c r="Q419" s="23">
        <v>0</v>
      </c>
    </row>
    <row r="420" spans="5:17" ht="82.8" x14ac:dyDescent="0.3">
      <c r="E420" s="8">
        <f t="shared" si="6"/>
        <v>401</v>
      </c>
      <c r="F420" s="21" t="s">
        <v>677</v>
      </c>
      <c r="G420" s="21" t="s">
        <v>678</v>
      </c>
      <c r="H420" s="22" t="s">
        <v>35</v>
      </c>
      <c r="I420" s="23">
        <v>150280.76999999999</v>
      </c>
      <c r="J420" s="23">
        <v>150280.76999999999</v>
      </c>
      <c r="K420" s="23">
        <v>0</v>
      </c>
      <c r="L420" s="23">
        <v>0</v>
      </c>
      <c r="M420" s="23">
        <v>0</v>
      </c>
      <c r="N420" s="23">
        <v>0</v>
      </c>
      <c r="O420" s="23">
        <v>241159.09</v>
      </c>
      <c r="P420" s="23">
        <v>241159.09</v>
      </c>
      <c r="Q420" s="23">
        <v>0</v>
      </c>
    </row>
    <row r="421" spans="5:17" ht="27.6" x14ac:dyDescent="0.3">
      <c r="E421" s="8">
        <f t="shared" si="6"/>
        <v>402</v>
      </c>
      <c r="F421" s="21" t="s">
        <v>679</v>
      </c>
      <c r="G421" s="21" t="s">
        <v>680</v>
      </c>
      <c r="H421" s="22" t="s">
        <v>35</v>
      </c>
      <c r="I421" s="23">
        <v>205712.96</v>
      </c>
      <c r="J421" s="23">
        <v>205712.96</v>
      </c>
      <c r="K421" s="23">
        <v>0</v>
      </c>
      <c r="L421" s="23">
        <v>0</v>
      </c>
      <c r="M421" s="23">
        <v>0</v>
      </c>
      <c r="N421" s="23">
        <v>0</v>
      </c>
      <c r="O421" s="23">
        <v>790927.2</v>
      </c>
      <c r="P421" s="23">
        <v>790927.2</v>
      </c>
      <c r="Q421" s="23">
        <v>0</v>
      </c>
    </row>
    <row r="422" spans="5:17" x14ac:dyDescent="0.3">
      <c r="E422" s="8">
        <f t="shared" si="6"/>
        <v>403</v>
      </c>
      <c r="F422" s="21" t="s">
        <v>681</v>
      </c>
      <c r="G422" s="21" t="s">
        <v>682</v>
      </c>
      <c r="H422" s="22" t="s">
        <v>35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23">
        <v>1341000</v>
      </c>
      <c r="P422" s="23">
        <v>1341000</v>
      </c>
      <c r="Q422" s="23">
        <v>0</v>
      </c>
    </row>
    <row r="423" spans="5:17" ht="27.6" x14ac:dyDescent="0.3">
      <c r="E423" s="8">
        <f t="shared" si="6"/>
        <v>404</v>
      </c>
      <c r="F423" s="21" t="s">
        <v>683</v>
      </c>
      <c r="G423" s="21" t="s">
        <v>684</v>
      </c>
      <c r="H423" s="22" t="s">
        <v>35</v>
      </c>
      <c r="I423" s="23">
        <v>33444</v>
      </c>
      <c r="J423" s="23">
        <v>33444</v>
      </c>
      <c r="K423" s="23">
        <v>0</v>
      </c>
      <c r="L423" s="23">
        <v>168</v>
      </c>
      <c r="M423" s="23">
        <v>168</v>
      </c>
      <c r="N423" s="23">
        <v>0</v>
      </c>
      <c r="O423" s="23">
        <v>223734.25</v>
      </c>
      <c r="P423" s="23">
        <v>223734.25</v>
      </c>
      <c r="Q423" s="23">
        <v>0</v>
      </c>
    </row>
    <row r="424" spans="5:17" ht="55.2" x14ac:dyDescent="0.3">
      <c r="E424" s="8">
        <f t="shared" si="6"/>
        <v>405</v>
      </c>
      <c r="F424" s="21" t="s">
        <v>685</v>
      </c>
      <c r="G424" s="21" t="s">
        <v>686</v>
      </c>
      <c r="H424" s="22" t="s">
        <v>35</v>
      </c>
      <c r="I424" s="23">
        <v>731974</v>
      </c>
      <c r="J424" s="23">
        <v>731974</v>
      </c>
      <c r="K424" s="23">
        <v>0</v>
      </c>
      <c r="L424" s="23">
        <v>0</v>
      </c>
      <c r="M424" s="23">
        <v>0</v>
      </c>
      <c r="N424" s="23">
        <v>0</v>
      </c>
      <c r="O424" s="23">
        <v>3925502.65</v>
      </c>
      <c r="P424" s="23">
        <v>3925502.65</v>
      </c>
      <c r="Q424" s="23">
        <v>0</v>
      </c>
    </row>
    <row r="425" spans="5:17" ht="27.6" x14ac:dyDescent="0.3">
      <c r="E425" s="8">
        <f t="shared" si="6"/>
        <v>406</v>
      </c>
      <c r="F425" s="21" t="s">
        <v>687</v>
      </c>
      <c r="G425" s="21" t="s">
        <v>688</v>
      </c>
      <c r="H425" s="22" t="s">
        <v>35</v>
      </c>
      <c r="I425" s="23">
        <v>179270.8</v>
      </c>
      <c r="J425" s="23">
        <v>179270.8</v>
      </c>
      <c r="K425" s="23">
        <v>0</v>
      </c>
      <c r="L425" s="23">
        <v>0</v>
      </c>
      <c r="M425" s="23">
        <v>0</v>
      </c>
      <c r="N425" s="23">
        <v>0</v>
      </c>
      <c r="O425" s="23">
        <v>617208.80000000005</v>
      </c>
      <c r="P425" s="23">
        <v>617208.80000000005</v>
      </c>
      <c r="Q425" s="23">
        <v>0</v>
      </c>
    </row>
    <row r="426" spans="5:17" x14ac:dyDescent="0.3">
      <c r="E426" s="8">
        <f t="shared" si="6"/>
        <v>407</v>
      </c>
      <c r="F426" s="21" t="s">
        <v>689</v>
      </c>
      <c r="G426" s="21" t="s">
        <v>690</v>
      </c>
      <c r="H426" s="22" t="s">
        <v>35</v>
      </c>
      <c r="I426" s="23">
        <v>4951567.8499999996</v>
      </c>
      <c r="J426" s="23">
        <v>4951567.8499999996</v>
      </c>
      <c r="K426" s="23">
        <v>0</v>
      </c>
      <c r="L426" s="23">
        <v>0</v>
      </c>
      <c r="M426" s="23">
        <v>0</v>
      </c>
      <c r="N426" s="23">
        <v>0</v>
      </c>
      <c r="O426" s="23">
        <v>25311187.73</v>
      </c>
      <c r="P426" s="23">
        <v>25311187.73</v>
      </c>
      <c r="Q426" s="23">
        <v>0</v>
      </c>
    </row>
    <row r="427" spans="5:17" x14ac:dyDescent="0.3">
      <c r="E427" s="8">
        <f t="shared" si="6"/>
        <v>408</v>
      </c>
      <c r="F427" s="21" t="s">
        <v>691</v>
      </c>
      <c r="G427" s="21" t="s">
        <v>692</v>
      </c>
      <c r="H427" s="22"/>
      <c r="I427" s="23">
        <v>6252250.3799999999</v>
      </c>
      <c r="J427" s="23">
        <v>6252250.3799999999</v>
      </c>
      <c r="K427" s="23">
        <v>0</v>
      </c>
      <c r="L427" s="23">
        <v>168</v>
      </c>
      <c r="M427" s="23">
        <v>168</v>
      </c>
      <c r="N427" s="23">
        <v>0</v>
      </c>
      <c r="O427" s="23">
        <v>32450719.719999999</v>
      </c>
      <c r="P427" s="23">
        <v>32450719.719999999</v>
      </c>
      <c r="Q427" s="23">
        <v>0</v>
      </c>
    </row>
    <row r="428" spans="5:17" x14ac:dyDescent="0.3">
      <c r="E428" s="8">
        <f t="shared" si="6"/>
        <v>409</v>
      </c>
      <c r="F428" s="21" t="s">
        <v>693</v>
      </c>
      <c r="G428" s="21" t="s">
        <v>692</v>
      </c>
      <c r="H428" s="22"/>
      <c r="I428" s="23">
        <v>7533484.8799999999</v>
      </c>
      <c r="J428" s="23">
        <v>7533484.8799999999</v>
      </c>
      <c r="K428" s="23">
        <v>0</v>
      </c>
      <c r="L428" s="23">
        <v>168</v>
      </c>
      <c r="M428" s="23">
        <v>168</v>
      </c>
      <c r="N428" s="23">
        <v>0</v>
      </c>
      <c r="O428" s="23">
        <v>38065094.460000001</v>
      </c>
      <c r="P428" s="23">
        <v>38065094.460000001</v>
      </c>
      <c r="Q428" s="23">
        <v>0</v>
      </c>
    </row>
    <row r="429" spans="5:17" ht="27.6" x14ac:dyDescent="0.3">
      <c r="E429" s="8">
        <f t="shared" si="6"/>
        <v>410</v>
      </c>
      <c r="F429" s="21" t="s">
        <v>694</v>
      </c>
      <c r="G429" s="21" t="s">
        <v>695</v>
      </c>
      <c r="H429" s="22" t="s">
        <v>35</v>
      </c>
      <c r="I429" s="23">
        <v>73828896</v>
      </c>
      <c r="J429" s="23">
        <v>73828896</v>
      </c>
      <c r="K429" s="23">
        <v>0</v>
      </c>
      <c r="L429" s="23">
        <v>2800000</v>
      </c>
      <c r="M429" s="23">
        <v>2800000</v>
      </c>
      <c r="N429" s="23">
        <v>0</v>
      </c>
      <c r="O429" s="23">
        <v>476981769.31999999</v>
      </c>
      <c r="P429" s="23">
        <v>476981769.31999999</v>
      </c>
      <c r="Q429" s="23">
        <v>0</v>
      </c>
    </row>
    <row r="430" spans="5:17" ht="55.2" x14ac:dyDescent="0.3">
      <c r="E430" s="8">
        <f t="shared" si="6"/>
        <v>411</v>
      </c>
      <c r="F430" s="21" t="s">
        <v>696</v>
      </c>
      <c r="G430" s="21" t="s">
        <v>697</v>
      </c>
      <c r="H430" s="22" t="s">
        <v>35</v>
      </c>
      <c r="I430" s="23">
        <v>10198467.460000001</v>
      </c>
      <c r="J430" s="23">
        <v>10198467.460000001</v>
      </c>
      <c r="K430" s="23">
        <v>0</v>
      </c>
      <c r="L430" s="23">
        <v>197062.9</v>
      </c>
      <c r="M430" s="23">
        <v>197062.9</v>
      </c>
      <c r="N430" s="23">
        <v>0</v>
      </c>
      <c r="O430" s="23">
        <v>62720615.759999998</v>
      </c>
      <c r="P430" s="23">
        <v>62720615.759999998</v>
      </c>
      <c r="Q430" s="23">
        <v>0</v>
      </c>
    </row>
    <row r="431" spans="5:17" ht="41.4" x14ac:dyDescent="0.3">
      <c r="E431" s="8">
        <f t="shared" si="6"/>
        <v>412</v>
      </c>
      <c r="F431" s="21" t="s">
        <v>698</v>
      </c>
      <c r="G431" s="21" t="s">
        <v>699</v>
      </c>
      <c r="H431" s="22" t="s">
        <v>35</v>
      </c>
      <c r="I431" s="23">
        <v>1530490.57</v>
      </c>
      <c r="J431" s="23">
        <v>1530490.57</v>
      </c>
      <c r="K431" s="23">
        <v>0</v>
      </c>
      <c r="L431" s="23">
        <v>0</v>
      </c>
      <c r="M431" s="23">
        <v>0</v>
      </c>
      <c r="N431" s="23">
        <v>0</v>
      </c>
      <c r="O431" s="23">
        <v>3698156.2</v>
      </c>
      <c r="P431" s="23">
        <v>3698156.2</v>
      </c>
      <c r="Q431" s="23">
        <v>0</v>
      </c>
    </row>
    <row r="432" spans="5:17" ht="27.6" x14ac:dyDescent="0.3">
      <c r="E432" s="8">
        <f t="shared" si="6"/>
        <v>413</v>
      </c>
      <c r="F432" s="21" t="s">
        <v>700</v>
      </c>
      <c r="G432" s="21" t="s">
        <v>701</v>
      </c>
      <c r="H432" s="22" t="s">
        <v>35</v>
      </c>
      <c r="I432" s="23">
        <v>1557</v>
      </c>
      <c r="J432" s="23">
        <v>1557</v>
      </c>
      <c r="K432" s="23">
        <v>0</v>
      </c>
      <c r="L432" s="23">
        <v>0</v>
      </c>
      <c r="M432" s="23">
        <v>0</v>
      </c>
      <c r="N432" s="23">
        <v>0</v>
      </c>
      <c r="O432" s="23">
        <v>6482.11</v>
      </c>
      <c r="P432" s="23">
        <v>6482.11</v>
      </c>
      <c r="Q432" s="23">
        <v>0</v>
      </c>
    </row>
    <row r="433" spans="5:17" ht="27.6" x14ac:dyDescent="0.3">
      <c r="E433" s="8">
        <f t="shared" si="6"/>
        <v>414</v>
      </c>
      <c r="F433" s="21" t="s">
        <v>702</v>
      </c>
      <c r="G433" s="21" t="s">
        <v>703</v>
      </c>
      <c r="H433" s="22"/>
      <c r="I433" s="23">
        <v>85559411.030000001</v>
      </c>
      <c r="J433" s="23">
        <v>85559411.030000001</v>
      </c>
      <c r="K433" s="23">
        <v>0</v>
      </c>
      <c r="L433" s="23">
        <v>2997062.9</v>
      </c>
      <c r="M433" s="23">
        <v>2997062.9</v>
      </c>
      <c r="N433" s="23">
        <v>0</v>
      </c>
      <c r="O433" s="23">
        <v>543407023.38999999</v>
      </c>
      <c r="P433" s="23">
        <v>543407023.38999999</v>
      </c>
      <c r="Q433" s="23">
        <v>0</v>
      </c>
    </row>
    <row r="434" spans="5:17" ht="27.6" x14ac:dyDescent="0.3">
      <c r="E434" s="8">
        <f t="shared" si="6"/>
        <v>415</v>
      </c>
      <c r="F434" s="21" t="s">
        <v>704</v>
      </c>
      <c r="G434" s="21" t="s">
        <v>705</v>
      </c>
      <c r="H434" s="22" t="s">
        <v>35</v>
      </c>
      <c r="I434" s="23">
        <v>300716.84999999998</v>
      </c>
      <c r="J434" s="23">
        <v>300716.84999999998</v>
      </c>
      <c r="K434" s="23">
        <v>0</v>
      </c>
      <c r="L434" s="23">
        <v>0</v>
      </c>
      <c r="M434" s="23">
        <v>0</v>
      </c>
      <c r="N434" s="23">
        <v>0</v>
      </c>
      <c r="O434" s="23">
        <v>1796122.93</v>
      </c>
      <c r="P434" s="23">
        <v>1796122.93</v>
      </c>
      <c r="Q434" s="23">
        <v>0</v>
      </c>
    </row>
    <row r="435" spans="5:17" x14ac:dyDescent="0.3">
      <c r="E435" s="8">
        <f t="shared" si="6"/>
        <v>416</v>
      </c>
      <c r="F435" s="21" t="s">
        <v>706</v>
      </c>
      <c r="G435" s="21" t="s">
        <v>707</v>
      </c>
      <c r="H435" s="22" t="s">
        <v>35</v>
      </c>
      <c r="I435" s="23">
        <v>39320.67</v>
      </c>
      <c r="J435" s="23">
        <v>39320.67</v>
      </c>
      <c r="K435" s="23">
        <v>0</v>
      </c>
      <c r="L435" s="23">
        <v>0</v>
      </c>
      <c r="M435" s="23">
        <v>0</v>
      </c>
      <c r="N435" s="23">
        <v>0</v>
      </c>
      <c r="O435" s="23">
        <v>235924.02</v>
      </c>
      <c r="P435" s="23">
        <v>235924.02</v>
      </c>
      <c r="Q435" s="23">
        <v>0</v>
      </c>
    </row>
    <row r="436" spans="5:17" ht="41.4" x14ac:dyDescent="0.3">
      <c r="E436" s="8">
        <f t="shared" si="6"/>
        <v>417</v>
      </c>
      <c r="F436" s="21" t="s">
        <v>708</v>
      </c>
      <c r="G436" s="21" t="s">
        <v>709</v>
      </c>
      <c r="H436" s="22" t="s">
        <v>35</v>
      </c>
      <c r="I436" s="23">
        <v>1761191.01</v>
      </c>
      <c r="J436" s="23">
        <v>1761191.01</v>
      </c>
      <c r="K436" s="23">
        <v>0</v>
      </c>
      <c r="L436" s="23">
        <v>0</v>
      </c>
      <c r="M436" s="23">
        <v>0</v>
      </c>
      <c r="N436" s="23">
        <v>0</v>
      </c>
      <c r="O436" s="23">
        <v>9073774.2699999996</v>
      </c>
      <c r="P436" s="23">
        <v>9073774.2699999996</v>
      </c>
      <c r="Q436" s="23">
        <v>0</v>
      </c>
    </row>
    <row r="437" spans="5:17" ht="55.2" x14ac:dyDescent="0.3">
      <c r="E437" s="8">
        <f t="shared" si="6"/>
        <v>418</v>
      </c>
      <c r="F437" s="21" t="s">
        <v>710</v>
      </c>
      <c r="G437" s="21" t="s">
        <v>711</v>
      </c>
      <c r="H437" s="22" t="s">
        <v>35</v>
      </c>
      <c r="I437" s="23">
        <v>273374.71000000002</v>
      </c>
      <c r="J437" s="23">
        <v>273374.71000000002</v>
      </c>
      <c r="K437" s="23">
        <v>0</v>
      </c>
      <c r="L437" s="23">
        <v>13312</v>
      </c>
      <c r="M437" s="23">
        <v>13312</v>
      </c>
      <c r="N437" s="23">
        <v>0</v>
      </c>
      <c r="O437" s="23">
        <v>1890927.27</v>
      </c>
      <c r="P437" s="23">
        <v>1890927.27</v>
      </c>
      <c r="Q437" s="23">
        <v>0</v>
      </c>
    </row>
    <row r="438" spans="5:17" ht="55.2" x14ac:dyDescent="0.3">
      <c r="E438" s="8">
        <f t="shared" si="6"/>
        <v>419</v>
      </c>
      <c r="F438" s="21" t="s">
        <v>712</v>
      </c>
      <c r="G438" s="21" t="s">
        <v>713</v>
      </c>
      <c r="H438" s="22"/>
      <c r="I438" s="23">
        <v>2374603.2400000002</v>
      </c>
      <c r="J438" s="23">
        <v>2374603.2400000002</v>
      </c>
      <c r="K438" s="23">
        <v>0</v>
      </c>
      <c r="L438" s="23">
        <v>13312</v>
      </c>
      <c r="M438" s="23">
        <v>13312</v>
      </c>
      <c r="N438" s="23">
        <v>0</v>
      </c>
      <c r="O438" s="23">
        <v>12996748.49</v>
      </c>
      <c r="P438" s="23">
        <v>12996748.49</v>
      </c>
      <c r="Q438" s="23">
        <v>0</v>
      </c>
    </row>
    <row r="439" spans="5:17" ht="55.2" x14ac:dyDescent="0.3">
      <c r="E439" s="8">
        <f t="shared" si="6"/>
        <v>420</v>
      </c>
      <c r="F439" s="21" t="s">
        <v>714</v>
      </c>
      <c r="G439" s="21" t="s">
        <v>715</v>
      </c>
      <c r="H439" s="22" t="s">
        <v>35</v>
      </c>
      <c r="I439" s="23">
        <v>13813545.380000001</v>
      </c>
      <c r="J439" s="23">
        <v>13813545.380000001</v>
      </c>
      <c r="K439" s="23">
        <v>0</v>
      </c>
      <c r="L439" s="23">
        <v>0</v>
      </c>
      <c r="M439" s="23">
        <v>0</v>
      </c>
      <c r="N439" s="23">
        <v>0</v>
      </c>
      <c r="O439" s="23">
        <v>47833294.969999999</v>
      </c>
      <c r="P439" s="23">
        <v>47833294.969999999</v>
      </c>
      <c r="Q439" s="23">
        <v>0</v>
      </c>
    </row>
    <row r="440" spans="5:17" ht="55.2" x14ac:dyDescent="0.3">
      <c r="E440" s="8">
        <f t="shared" si="6"/>
        <v>421</v>
      </c>
      <c r="F440" s="21" t="s">
        <v>716</v>
      </c>
      <c r="G440" s="21" t="s">
        <v>717</v>
      </c>
      <c r="H440" s="22" t="s">
        <v>35</v>
      </c>
      <c r="I440" s="23">
        <v>425318.29</v>
      </c>
      <c r="J440" s="23">
        <v>425318.29</v>
      </c>
      <c r="K440" s="23">
        <v>0</v>
      </c>
      <c r="L440" s="23">
        <v>0</v>
      </c>
      <c r="M440" s="23">
        <v>0</v>
      </c>
      <c r="N440" s="23">
        <v>0</v>
      </c>
      <c r="O440" s="23">
        <v>1476208.59</v>
      </c>
      <c r="P440" s="23">
        <v>1476208.59</v>
      </c>
      <c r="Q440" s="23">
        <v>0</v>
      </c>
    </row>
    <row r="441" spans="5:17" x14ac:dyDescent="0.3">
      <c r="E441" s="8">
        <f t="shared" si="6"/>
        <v>422</v>
      </c>
      <c r="F441" s="21" t="s">
        <v>718</v>
      </c>
      <c r="G441" s="21" t="s">
        <v>719</v>
      </c>
      <c r="H441" s="22" t="s">
        <v>35</v>
      </c>
      <c r="I441" s="23">
        <v>4577236.0599999996</v>
      </c>
      <c r="J441" s="23">
        <v>4577236.0599999996</v>
      </c>
      <c r="K441" s="23">
        <v>0</v>
      </c>
      <c r="L441" s="23">
        <v>0</v>
      </c>
      <c r="M441" s="23">
        <v>0</v>
      </c>
      <c r="N441" s="23">
        <v>0</v>
      </c>
      <c r="O441" s="23">
        <v>25524355.609999999</v>
      </c>
      <c r="P441" s="23">
        <v>25524355.609999999</v>
      </c>
      <c r="Q441" s="23">
        <v>0</v>
      </c>
    </row>
    <row r="442" spans="5:17" ht="27.6" x14ac:dyDescent="0.3">
      <c r="E442" s="8">
        <f t="shared" si="6"/>
        <v>423</v>
      </c>
      <c r="F442" s="21" t="s">
        <v>720</v>
      </c>
      <c r="G442" s="21" t="s">
        <v>721</v>
      </c>
      <c r="H442" s="22" t="s">
        <v>35</v>
      </c>
      <c r="I442" s="23">
        <v>1608940.88</v>
      </c>
      <c r="J442" s="23">
        <v>1608940.88</v>
      </c>
      <c r="K442" s="23">
        <v>0</v>
      </c>
      <c r="L442" s="23">
        <v>0</v>
      </c>
      <c r="M442" s="23">
        <v>0</v>
      </c>
      <c r="N442" s="23">
        <v>0</v>
      </c>
      <c r="O442" s="23">
        <v>8811866.4900000002</v>
      </c>
      <c r="P442" s="23">
        <v>8811866.4900000002</v>
      </c>
      <c r="Q442" s="23">
        <v>0</v>
      </c>
    </row>
    <row r="443" spans="5:17" ht="41.4" x14ac:dyDescent="0.3">
      <c r="E443" s="8">
        <f t="shared" si="6"/>
        <v>424</v>
      </c>
      <c r="F443" s="21" t="s">
        <v>722</v>
      </c>
      <c r="G443" s="21" t="s">
        <v>723</v>
      </c>
      <c r="H443" s="22"/>
      <c r="I443" s="23">
        <v>20425040.609999999</v>
      </c>
      <c r="J443" s="23">
        <v>20425040.609999999</v>
      </c>
      <c r="K443" s="23">
        <v>0</v>
      </c>
      <c r="L443" s="23">
        <v>0</v>
      </c>
      <c r="M443" s="23">
        <v>0</v>
      </c>
      <c r="N443" s="23">
        <v>0</v>
      </c>
      <c r="O443" s="23">
        <v>83645725.659999996</v>
      </c>
      <c r="P443" s="23">
        <v>83645725.659999996</v>
      </c>
      <c r="Q443" s="23">
        <v>0</v>
      </c>
    </row>
    <row r="444" spans="5:17" ht="27.6" x14ac:dyDescent="0.3">
      <c r="E444" s="8">
        <f t="shared" si="6"/>
        <v>425</v>
      </c>
      <c r="F444" s="21" t="s">
        <v>724</v>
      </c>
      <c r="G444" s="21" t="s">
        <v>725</v>
      </c>
      <c r="H444" s="22" t="s">
        <v>35</v>
      </c>
      <c r="I444" s="23">
        <v>507456.58</v>
      </c>
      <c r="J444" s="23">
        <v>507456.58</v>
      </c>
      <c r="K444" s="23">
        <v>0</v>
      </c>
      <c r="L444" s="23">
        <v>0</v>
      </c>
      <c r="M444" s="23">
        <v>0</v>
      </c>
      <c r="N444" s="23">
        <v>0</v>
      </c>
      <c r="O444" s="23">
        <v>4527250.55</v>
      </c>
      <c r="P444" s="23">
        <v>4527250.55</v>
      </c>
      <c r="Q444" s="23">
        <v>0</v>
      </c>
    </row>
    <row r="445" spans="5:17" x14ac:dyDescent="0.3">
      <c r="E445" s="8">
        <f t="shared" si="6"/>
        <v>426</v>
      </c>
      <c r="F445" s="21" t="s">
        <v>726</v>
      </c>
      <c r="G445" s="21" t="s">
        <v>727</v>
      </c>
      <c r="H445" s="22" t="s">
        <v>35</v>
      </c>
      <c r="I445" s="23">
        <v>351007.92</v>
      </c>
      <c r="J445" s="23">
        <v>351007.92</v>
      </c>
      <c r="K445" s="23">
        <v>0</v>
      </c>
      <c r="L445" s="23">
        <v>0</v>
      </c>
      <c r="M445" s="23">
        <v>0</v>
      </c>
      <c r="N445" s="23">
        <v>0</v>
      </c>
      <c r="O445" s="23">
        <v>2554706.0099999998</v>
      </c>
      <c r="P445" s="23">
        <v>2554706.0099999998</v>
      </c>
      <c r="Q445" s="23">
        <v>0</v>
      </c>
    </row>
    <row r="446" spans="5:17" x14ac:dyDescent="0.3">
      <c r="E446" s="8">
        <f t="shared" si="6"/>
        <v>427</v>
      </c>
      <c r="F446" s="21" t="s">
        <v>728</v>
      </c>
      <c r="G446" s="21" t="s">
        <v>729</v>
      </c>
      <c r="H446" s="22" t="s">
        <v>35</v>
      </c>
      <c r="I446" s="23">
        <v>62331.81</v>
      </c>
      <c r="J446" s="23">
        <v>62331.81</v>
      </c>
      <c r="K446" s="23">
        <v>0</v>
      </c>
      <c r="L446" s="23">
        <v>0</v>
      </c>
      <c r="M446" s="23">
        <v>0</v>
      </c>
      <c r="N446" s="23">
        <v>0</v>
      </c>
      <c r="O446" s="23">
        <v>377483.62</v>
      </c>
      <c r="P446" s="23">
        <v>377483.62</v>
      </c>
      <c r="Q446" s="23">
        <v>0</v>
      </c>
    </row>
    <row r="447" spans="5:17" ht="27.6" x14ac:dyDescent="0.3">
      <c r="E447" s="8">
        <f t="shared" si="6"/>
        <v>428</v>
      </c>
      <c r="F447" s="21" t="s">
        <v>730</v>
      </c>
      <c r="G447" s="21" t="s">
        <v>731</v>
      </c>
      <c r="H447" s="22" t="s">
        <v>35</v>
      </c>
      <c r="I447" s="23">
        <v>393516.7</v>
      </c>
      <c r="J447" s="23">
        <v>393516.7</v>
      </c>
      <c r="K447" s="23">
        <v>0</v>
      </c>
      <c r="L447" s="23">
        <v>0</v>
      </c>
      <c r="M447" s="23">
        <v>0</v>
      </c>
      <c r="N447" s="23">
        <v>0</v>
      </c>
      <c r="O447" s="23">
        <v>2725043.01</v>
      </c>
      <c r="P447" s="23">
        <v>2725043.01</v>
      </c>
      <c r="Q447" s="23">
        <v>0</v>
      </c>
    </row>
    <row r="448" spans="5:17" ht="27.6" x14ac:dyDescent="0.3">
      <c r="E448" s="8">
        <f t="shared" si="6"/>
        <v>429</v>
      </c>
      <c r="F448" s="21" t="s">
        <v>732</v>
      </c>
      <c r="G448" s="21" t="s">
        <v>733</v>
      </c>
      <c r="H448" s="22"/>
      <c r="I448" s="23">
        <v>1314313.01</v>
      </c>
      <c r="J448" s="23">
        <v>1314313.01</v>
      </c>
      <c r="K448" s="23">
        <v>0</v>
      </c>
      <c r="L448" s="23">
        <v>0</v>
      </c>
      <c r="M448" s="23">
        <v>0</v>
      </c>
      <c r="N448" s="23">
        <v>0</v>
      </c>
      <c r="O448" s="23">
        <v>10184483.189999999</v>
      </c>
      <c r="P448" s="23">
        <v>10184483.189999999</v>
      </c>
      <c r="Q448" s="23">
        <v>0</v>
      </c>
    </row>
    <row r="449" spans="5:17" ht="27.6" x14ac:dyDescent="0.3">
      <c r="E449" s="8">
        <f t="shared" si="6"/>
        <v>430</v>
      </c>
      <c r="F449" s="21" t="s">
        <v>734</v>
      </c>
      <c r="G449" s="21" t="s">
        <v>735</v>
      </c>
      <c r="H449" s="22" t="s">
        <v>35</v>
      </c>
      <c r="I449" s="23">
        <v>951642.18</v>
      </c>
      <c r="J449" s="23">
        <v>951642.18</v>
      </c>
      <c r="K449" s="23">
        <v>0</v>
      </c>
      <c r="L449" s="23">
        <v>0</v>
      </c>
      <c r="M449" s="23">
        <v>0</v>
      </c>
      <c r="N449" s="23">
        <v>0</v>
      </c>
      <c r="O449" s="23">
        <v>5088613.1500000004</v>
      </c>
      <c r="P449" s="23">
        <v>5088613.1500000004</v>
      </c>
      <c r="Q449" s="23">
        <v>0</v>
      </c>
    </row>
    <row r="450" spans="5:17" x14ac:dyDescent="0.3">
      <c r="E450" s="8">
        <f t="shared" si="6"/>
        <v>431</v>
      </c>
      <c r="F450" s="21" t="s">
        <v>736</v>
      </c>
      <c r="G450" s="21" t="s">
        <v>737</v>
      </c>
      <c r="H450" s="22" t="s">
        <v>35</v>
      </c>
      <c r="I450" s="23">
        <v>523973.07</v>
      </c>
      <c r="J450" s="23">
        <v>523973.07</v>
      </c>
      <c r="K450" s="23">
        <v>0</v>
      </c>
      <c r="L450" s="23">
        <v>0</v>
      </c>
      <c r="M450" s="23">
        <v>0</v>
      </c>
      <c r="N450" s="23">
        <v>0</v>
      </c>
      <c r="O450" s="23">
        <v>1949379.23</v>
      </c>
      <c r="P450" s="23">
        <v>1949379.23</v>
      </c>
      <c r="Q450" s="23">
        <v>0</v>
      </c>
    </row>
    <row r="451" spans="5:17" ht="27.6" x14ac:dyDescent="0.3">
      <c r="E451" s="8">
        <f t="shared" si="6"/>
        <v>432</v>
      </c>
      <c r="F451" s="21" t="s">
        <v>738</v>
      </c>
      <c r="G451" s="21" t="s">
        <v>739</v>
      </c>
      <c r="H451" s="22" t="s">
        <v>35</v>
      </c>
      <c r="I451" s="23">
        <v>2776943.85</v>
      </c>
      <c r="J451" s="23">
        <v>2776943.85</v>
      </c>
      <c r="K451" s="23">
        <v>0</v>
      </c>
      <c r="L451" s="23">
        <v>0</v>
      </c>
      <c r="M451" s="23">
        <v>0</v>
      </c>
      <c r="N451" s="23">
        <v>0</v>
      </c>
      <c r="O451" s="23">
        <v>14882340.73</v>
      </c>
      <c r="P451" s="23">
        <v>14882340.73</v>
      </c>
      <c r="Q451" s="23">
        <v>0</v>
      </c>
    </row>
    <row r="452" spans="5:17" ht="27.6" x14ac:dyDescent="0.3">
      <c r="E452" s="8">
        <f t="shared" si="6"/>
        <v>433</v>
      </c>
      <c r="F452" s="21" t="s">
        <v>740</v>
      </c>
      <c r="G452" s="21" t="s">
        <v>741</v>
      </c>
      <c r="H452" s="22" t="s">
        <v>35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3">
        <v>610000</v>
      </c>
      <c r="P452" s="23">
        <v>610000</v>
      </c>
      <c r="Q452" s="23">
        <v>0</v>
      </c>
    </row>
    <row r="453" spans="5:17" ht="27.6" x14ac:dyDescent="0.3">
      <c r="E453" s="8">
        <f t="shared" si="6"/>
        <v>434</v>
      </c>
      <c r="F453" s="21" t="s">
        <v>742</v>
      </c>
      <c r="G453" s="21" t="s">
        <v>743</v>
      </c>
      <c r="H453" s="22" t="s">
        <v>35</v>
      </c>
      <c r="I453" s="23">
        <v>1067214.51</v>
      </c>
      <c r="J453" s="23">
        <v>1067214.51</v>
      </c>
      <c r="K453" s="23">
        <v>0</v>
      </c>
      <c r="L453" s="23">
        <v>30000</v>
      </c>
      <c r="M453" s="23">
        <v>30000</v>
      </c>
      <c r="N453" s="23">
        <v>0</v>
      </c>
      <c r="O453" s="23">
        <v>4923695.43</v>
      </c>
      <c r="P453" s="23">
        <v>4923695.43</v>
      </c>
      <c r="Q453" s="23">
        <v>0</v>
      </c>
    </row>
    <row r="454" spans="5:17" ht="27.6" x14ac:dyDescent="0.3">
      <c r="E454" s="8">
        <f t="shared" si="6"/>
        <v>435</v>
      </c>
      <c r="F454" s="21" t="s">
        <v>744</v>
      </c>
      <c r="G454" s="21" t="s">
        <v>745</v>
      </c>
      <c r="H454" s="22"/>
      <c r="I454" s="23">
        <v>5319773.6100000003</v>
      </c>
      <c r="J454" s="23">
        <v>5319773.6100000003</v>
      </c>
      <c r="K454" s="23">
        <v>0</v>
      </c>
      <c r="L454" s="23">
        <v>30000</v>
      </c>
      <c r="M454" s="23">
        <v>30000</v>
      </c>
      <c r="N454" s="23">
        <v>0</v>
      </c>
      <c r="O454" s="23">
        <v>27454028.539999999</v>
      </c>
      <c r="P454" s="23">
        <v>27454028.539999999</v>
      </c>
      <c r="Q454" s="23">
        <v>0</v>
      </c>
    </row>
    <row r="455" spans="5:17" x14ac:dyDescent="0.3">
      <c r="E455" s="8">
        <f t="shared" si="6"/>
        <v>436</v>
      </c>
      <c r="F455" s="21" t="s">
        <v>746</v>
      </c>
      <c r="G455" s="21" t="s">
        <v>747</v>
      </c>
      <c r="H455" s="22" t="s">
        <v>35</v>
      </c>
      <c r="I455" s="23">
        <v>411647.28</v>
      </c>
      <c r="J455" s="23">
        <v>411647.28</v>
      </c>
      <c r="K455" s="23">
        <v>0</v>
      </c>
      <c r="L455" s="23">
        <v>0</v>
      </c>
      <c r="M455" s="23">
        <v>0</v>
      </c>
      <c r="N455" s="23">
        <v>0</v>
      </c>
      <c r="O455" s="23">
        <v>1609329.74</v>
      </c>
      <c r="P455" s="23">
        <v>1609329.74</v>
      </c>
      <c r="Q455" s="23">
        <v>0</v>
      </c>
    </row>
    <row r="456" spans="5:17" x14ac:dyDescent="0.3">
      <c r="E456" s="8">
        <f t="shared" si="6"/>
        <v>437</v>
      </c>
      <c r="F456" s="21" t="s">
        <v>748</v>
      </c>
      <c r="G456" s="21" t="s">
        <v>749</v>
      </c>
      <c r="H456" s="22"/>
      <c r="I456" s="23">
        <v>411647.28</v>
      </c>
      <c r="J456" s="23">
        <v>411647.28</v>
      </c>
      <c r="K456" s="23">
        <v>0</v>
      </c>
      <c r="L456" s="23">
        <v>0</v>
      </c>
      <c r="M456" s="23">
        <v>0</v>
      </c>
      <c r="N456" s="23">
        <v>0</v>
      </c>
      <c r="O456" s="23">
        <v>1609329.74</v>
      </c>
      <c r="P456" s="23">
        <v>1609329.74</v>
      </c>
      <c r="Q456" s="23">
        <v>0</v>
      </c>
    </row>
    <row r="457" spans="5:17" ht="27.6" x14ac:dyDescent="0.3">
      <c r="E457" s="8">
        <f t="shared" si="6"/>
        <v>438</v>
      </c>
      <c r="F457" s="21" t="s">
        <v>750</v>
      </c>
      <c r="G457" s="21" t="s">
        <v>751</v>
      </c>
      <c r="H457" s="22"/>
      <c r="I457" s="23">
        <v>115404788.78</v>
      </c>
      <c r="J457" s="23">
        <v>115404788.78</v>
      </c>
      <c r="K457" s="23">
        <v>0</v>
      </c>
      <c r="L457" s="23">
        <v>3040374.9</v>
      </c>
      <c r="M457" s="23">
        <v>3040374.9</v>
      </c>
      <c r="N457" s="23">
        <v>0</v>
      </c>
      <c r="O457" s="23">
        <v>679297339.00999999</v>
      </c>
      <c r="P457" s="23">
        <v>679297339.00999999</v>
      </c>
      <c r="Q457" s="23">
        <v>0</v>
      </c>
    </row>
    <row r="458" spans="5:17" ht="41.4" x14ac:dyDescent="0.3">
      <c r="E458" s="8">
        <f t="shared" si="6"/>
        <v>439</v>
      </c>
      <c r="F458" s="21" t="s">
        <v>752</v>
      </c>
      <c r="G458" s="21" t="s">
        <v>753</v>
      </c>
      <c r="H458" s="22" t="s">
        <v>35</v>
      </c>
      <c r="I458" s="23">
        <v>3665527.56</v>
      </c>
      <c r="J458" s="23">
        <v>3665527.56</v>
      </c>
      <c r="K458" s="23">
        <v>0</v>
      </c>
      <c r="L458" s="23">
        <v>49.5</v>
      </c>
      <c r="M458" s="23">
        <v>49.5</v>
      </c>
      <c r="N458" s="23">
        <v>0</v>
      </c>
      <c r="O458" s="23">
        <v>18320565.760000002</v>
      </c>
      <c r="P458" s="23">
        <v>18320565.760000002</v>
      </c>
      <c r="Q458" s="23">
        <v>0</v>
      </c>
    </row>
    <row r="459" spans="5:17" ht="41.4" x14ac:dyDescent="0.3">
      <c r="E459" s="8">
        <f t="shared" si="6"/>
        <v>440</v>
      </c>
      <c r="F459" s="21" t="s">
        <v>754</v>
      </c>
      <c r="G459" s="21" t="s">
        <v>755</v>
      </c>
      <c r="H459" s="22" t="s">
        <v>35</v>
      </c>
      <c r="I459" s="23">
        <v>1712.35</v>
      </c>
      <c r="J459" s="23">
        <v>1712.35</v>
      </c>
      <c r="K459" s="23">
        <v>0</v>
      </c>
      <c r="L459" s="23">
        <v>0</v>
      </c>
      <c r="M459" s="23">
        <v>0</v>
      </c>
      <c r="N459" s="23">
        <v>0</v>
      </c>
      <c r="O459" s="23">
        <v>15334.48</v>
      </c>
      <c r="P459" s="23">
        <v>15334.48</v>
      </c>
      <c r="Q459" s="23">
        <v>0</v>
      </c>
    </row>
    <row r="460" spans="5:17" x14ac:dyDescent="0.3">
      <c r="E460" s="8">
        <f t="shared" si="6"/>
        <v>441</v>
      </c>
      <c r="F460" s="21" t="s">
        <v>756</v>
      </c>
      <c r="G460" s="21" t="s">
        <v>757</v>
      </c>
      <c r="H460" s="22" t="s">
        <v>35</v>
      </c>
      <c r="I460" s="23">
        <v>6711021.2300000004</v>
      </c>
      <c r="J460" s="23">
        <v>6711021.2300000004</v>
      </c>
      <c r="K460" s="23">
        <v>0</v>
      </c>
      <c r="L460" s="23">
        <v>67240.95</v>
      </c>
      <c r="M460" s="23">
        <v>67240.95</v>
      </c>
      <c r="N460" s="23">
        <v>0</v>
      </c>
      <c r="O460" s="23">
        <v>44208117.25</v>
      </c>
      <c r="P460" s="23">
        <v>44208117.25</v>
      </c>
      <c r="Q460" s="23">
        <v>0</v>
      </c>
    </row>
    <row r="461" spans="5:17" x14ac:dyDescent="0.3">
      <c r="E461" s="8">
        <f t="shared" si="6"/>
        <v>442</v>
      </c>
      <c r="F461" s="21" t="s">
        <v>758</v>
      </c>
      <c r="G461" s="21" t="s">
        <v>759</v>
      </c>
      <c r="H461" s="22"/>
      <c r="I461" s="23">
        <v>10378261.140000001</v>
      </c>
      <c r="J461" s="23">
        <v>10378261.140000001</v>
      </c>
      <c r="K461" s="23">
        <v>0</v>
      </c>
      <c r="L461" s="23">
        <v>67290.45</v>
      </c>
      <c r="M461" s="23">
        <v>67290.45</v>
      </c>
      <c r="N461" s="23">
        <v>0</v>
      </c>
      <c r="O461" s="23">
        <v>62544017.490000002</v>
      </c>
      <c r="P461" s="23">
        <v>62544017.490000002</v>
      </c>
      <c r="Q461" s="23">
        <v>0</v>
      </c>
    </row>
    <row r="462" spans="5:17" x14ac:dyDescent="0.3">
      <c r="E462" s="8">
        <f t="shared" si="6"/>
        <v>443</v>
      </c>
      <c r="F462" s="21" t="s">
        <v>760</v>
      </c>
      <c r="G462" s="21" t="s">
        <v>759</v>
      </c>
      <c r="H462" s="22"/>
      <c r="I462" s="23">
        <v>10378261.140000001</v>
      </c>
      <c r="J462" s="23">
        <v>10378261.140000001</v>
      </c>
      <c r="K462" s="23">
        <v>0</v>
      </c>
      <c r="L462" s="23">
        <v>67290.45</v>
      </c>
      <c r="M462" s="23">
        <v>67290.45</v>
      </c>
      <c r="N462" s="23">
        <v>0</v>
      </c>
      <c r="O462" s="23">
        <v>62544017.490000002</v>
      </c>
      <c r="P462" s="23">
        <v>62544017.490000002</v>
      </c>
      <c r="Q462" s="23">
        <v>0</v>
      </c>
    </row>
    <row r="463" spans="5:17" ht="41.4" x14ac:dyDescent="0.3">
      <c r="E463" s="8">
        <f t="shared" si="6"/>
        <v>444</v>
      </c>
      <c r="F463" s="21" t="s">
        <v>761</v>
      </c>
      <c r="G463" s="21" t="s">
        <v>762</v>
      </c>
      <c r="H463" s="22" t="s">
        <v>35</v>
      </c>
      <c r="I463" s="23">
        <v>8077339.3600000003</v>
      </c>
      <c r="J463" s="23">
        <v>8077339.3600000003</v>
      </c>
      <c r="K463" s="23">
        <v>0</v>
      </c>
      <c r="L463" s="23">
        <v>11115702.26</v>
      </c>
      <c r="M463" s="23">
        <v>11115702.26</v>
      </c>
      <c r="N463" s="23">
        <v>0</v>
      </c>
      <c r="O463" s="23">
        <v>0</v>
      </c>
      <c r="P463" s="23">
        <v>0</v>
      </c>
      <c r="Q463" s="23">
        <v>0</v>
      </c>
    </row>
    <row r="464" spans="5:17" ht="41.4" x14ac:dyDescent="0.3">
      <c r="E464" s="8">
        <f t="shared" si="6"/>
        <v>445</v>
      </c>
      <c r="F464" s="21" t="s">
        <v>761</v>
      </c>
      <c r="G464" s="21" t="s">
        <v>762</v>
      </c>
      <c r="H464" s="22" t="s">
        <v>61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23">
        <v>-21581225.690000001</v>
      </c>
      <c r="P464" s="23">
        <v>-21581225.690000001</v>
      </c>
      <c r="Q464" s="23">
        <v>0</v>
      </c>
    </row>
    <row r="465" spans="5:17" ht="55.2" x14ac:dyDescent="0.3">
      <c r="E465" s="8">
        <f t="shared" si="6"/>
        <v>446</v>
      </c>
      <c r="F465" s="21" t="s">
        <v>763</v>
      </c>
      <c r="G465" s="21" t="s">
        <v>764</v>
      </c>
      <c r="H465" s="22" t="s">
        <v>35</v>
      </c>
      <c r="I465" s="23">
        <v>50186215.130000003</v>
      </c>
      <c r="J465" s="23">
        <v>50186215.130000003</v>
      </c>
      <c r="K465" s="23">
        <v>0</v>
      </c>
      <c r="L465" s="23">
        <v>75415592.730000004</v>
      </c>
      <c r="M465" s="23">
        <v>75415592.730000004</v>
      </c>
      <c r="N465" s="23">
        <v>0</v>
      </c>
      <c r="O465" s="23">
        <v>41963758.829999998</v>
      </c>
      <c r="P465" s="23">
        <v>41963758.829999998</v>
      </c>
      <c r="Q465" s="23">
        <v>0</v>
      </c>
    </row>
    <row r="466" spans="5:17" ht="82.8" x14ac:dyDescent="0.3">
      <c r="E466" s="8">
        <f t="shared" si="6"/>
        <v>447</v>
      </c>
      <c r="F466" s="21" t="s">
        <v>765</v>
      </c>
      <c r="G466" s="21" t="s">
        <v>766</v>
      </c>
      <c r="H466" s="22" t="s">
        <v>35</v>
      </c>
      <c r="I466" s="23">
        <v>11931.07</v>
      </c>
      <c r="J466" s="23">
        <v>11931.07</v>
      </c>
      <c r="K466" s="23">
        <v>0</v>
      </c>
      <c r="L466" s="23">
        <v>0</v>
      </c>
      <c r="M466" s="23">
        <v>0</v>
      </c>
      <c r="N466" s="23">
        <v>0</v>
      </c>
      <c r="O466" s="23">
        <v>32139.56</v>
      </c>
      <c r="P466" s="23">
        <v>32139.56</v>
      </c>
      <c r="Q466" s="23">
        <v>0</v>
      </c>
    </row>
    <row r="467" spans="5:17" ht="55.2" x14ac:dyDescent="0.3">
      <c r="E467" s="8">
        <f t="shared" si="6"/>
        <v>448</v>
      </c>
      <c r="F467" s="21" t="s">
        <v>767</v>
      </c>
      <c r="G467" s="21" t="s">
        <v>768</v>
      </c>
      <c r="H467" s="22" t="s">
        <v>35</v>
      </c>
      <c r="I467" s="23">
        <v>431011.05</v>
      </c>
      <c r="J467" s="23">
        <v>431011.05</v>
      </c>
      <c r="K467" s="23">
        <v>0</v>
      </c>
      <c r="L467" s="23">
        <v>4380442.83</v>
      </c>
      <c r="M467" s="23">
        <v>4380442.83</v>
      </c>
      <c r="N467" s="23">
        <v>0</v>
      </c>
      <c r="O467" s="23">
        <v>7322209.4400000004</v>
      </c>
      <c r="P467" s="23">
        <v>7322209.4400000004</v>
      </c>
      <c r="Q467" s="23">
        <v>0</v>
      </c>
    </row>
    <row r="468" spans="5:17" ht="41.4" x14ac:dyDescent="0.3">
      <c r="E468" s="8">
        <f t="shared" ref="E468:E531" si="7">ROW($E468)-19</f>
        <v>449</v>
      </c>
      <c r="F468" s="21" t="s">
        <v>769</v>
      </c>
      <c r="G468" s="21" t="s">
        <v>770</v>
      </c>
      <c r="H468" s="22" t="s">
        <v>35</v>
      </c>
      <c r="I468" s="23">
        <v>7867982.8200000003</v>
      </c>
      <c r="J468" s="23">
        <v>7867982.8200000003</v>
      </c>
      <c r="K468" s="23">
        <v>0</v>
      </c>
      <c r="L468" s="23">
        <v>8736516.0899999999</v>
      </c>
      <c r="M468" s="23">
        <v>8736516.0899999999</v>
      </c>
      <c r="N468" s="23">
        <v>0</v>
      </c>
      <c r="O468" s="23">
        <v>456172.06</v>
      </c>
      <c r="P468" s="23">
        <v>456172.06</v>
      </c>
      <c r="Q468" s="23">
        <v>0</v>
      </c>
    </row>
    <row r="469" spans="5:17" ht="55.2" x14ac:dyDescent="0.3">
      <c r="E469" s="8">
        <f t="shared" si="7"/>
        <v>450</v>
      </c>
      <c r="F469" s="21" t="s">
        <v>771</v>
      </c>
      <c r="G469" s="21" t="s">
        <v>772</v>
      </c>
      <c r="H469" s="22" t="s">
        <v>35</v>
      </c>
      <c r="I469" s="23">
        <v>19744200.5</v>
      </c>
      <c r="J469" s="23">
        <v>19744200.5</v>
      </c>
      <c r="K469" s="23">
        <v>0</v>
      </c>
      <c r="L469" s="23">
        <v>827632.81</v>
      </c>
      <c r="M469" s="23">
        <v>827632.81</v>
      </c>
      <c r="N469" s="23">
        <v>0</v>
      </c>
      <c r="O469" s="23">
        <v>35346582.18</v>
      </c>
      <c r="P469" s="23">
        <v>35346582.18</v>
      </c>
      <c r="Q469" s="23">
        <v>0</v>
      </c>
    </row>
    <row r="470" spans="5:17" x14ac:dyDescent="0.3">
      <c r="E470" s="8">
        <f t="shared" si="7"/>
        <v>451</v>
      </c>
      <c r="F470" s="21" t="s">
        <v>773</v>
      </c>
      <c r="G470" s="21" t="s">
        <v>774</v>
      </c>
      <c r="H470" s="22"/>
      <c r="I470" s="23">
        <v>86318679.930000007</v>
      </c>
      <c r="J470" s="23">
        <v>86318679.930000007</v>
      </c>
      <c r="K470" s="23">
        <v>0</v>
      </c>
      <c r="L470" s="23">
        <v>100475886.72</v>
      </c>
      <c r="M470" s="23">
        <v>100475886.72</v>
      </c>
      <c r="N470" s="23">
        <v>0</v>
      </c>
      <c r="O470" s="23">
        <v>63539636.380000003</v>
      </c>
      <c r="P470" s="23">
        <v>63539636.380000003</v>
      </c>
      <c r="Q470" s="23">
        <v>0</v>
      </c>
    </row>
    <row r="471" spans="5:17" x14ac:dyDescent="0.3">
      <c r="E471" s="8">
        <f t="shared" si="7"/>
        <v>452</v>
      </c>
      <c r="F471" s="21" t="s">
        <v>775</v>
      </c>
      <c r="G471" s="21" t="s">
        <v>774</v>
      </c>
      <c r="H471" s="22"/>
      <c r="I471" s="23">
        <v>86318679.930000007</v>
      </c>
      <c r="J471" s="23">
        <v>86318679.930000007</v>
      </c>
      <c r="K471" s="23">
        <v>0</v>
      </c>
      <c r="L471" s="23">
        <v>100475886.72</v>
      </c>
      <c r="M471" s="23">
        <v>100475886.72</v>
      </c>
      <c r="N471" s="23">
        <v>0</v>
      </c>
      <c r="O471" s="23">
        <v>63539636.380000003</v>
      </c>
      <c r="P471" s="23">
        <v>63539636.380000003</v>
      </c>
      <c r="Q471" s="23">
        <v>0</v>
      </c>
    </row>
    <row r="472" spans="5:17" x14ac:dyDescent="0.3">
      <c r="E472" s="8">
        <f t="shared" si="7"/>
        <v>453</v>
      </c>
      <c r="F472" s="21" t="s">
        <v>776</v>
      </c>
      <c r="G472" s="21" t="s">
        <v>777</v>
      </c>
      <c r="H472" s="22" t="s">
        <v>35</v>
      </c>
      <c r="I472" s="23">
        <v>2709364</v>
      </c>
      <c r="J472" s="23">
        <v>2709364</v>
      </c>
      <c r="K472" s="23">
        <v>0</v>
      </c>
      <c r="L472" s="23">
        <v>0</v>
      </c>
      <c r="M472" s="23">
        <v>0</v>
      </c>
      <c r="N472" s="23">
        <v>0</v>
      </c>
      <c r="O472" s="23">
        <v>5323357</v>
      </c>
      <c r="P472" s="23">
        <v>5323357</v>
      </c>
      <c r="Q472" s="23">
        <v>0</v>
      </c>
    </row>
    <row r="473" spans="5:17" x14ac:dyDescent="0.3">
      <c r="E473" s="8">
        <f t="shared" si="7"/>
        <v>454</v>
      </c>
      <c r="F473" s="21" t="s">
        <v>778</v>
      </c>
      <c r="G473" s="21" t="s">
        <v>777</v>
      </c>
      <c r="H473" s="22"/>
      <c r="I473" s="23">
        <v>2709364</v>
      </c>
      <c r="J473" s="23">
        <v>2709364</v>
      </c>
      <c r="K473" s="23">
        <v>0</v>
      </c>
      <c r="L473" s="23">
        <v>0</v>
      </c>
      <c r="M473" s="23">
        <v>0</v>
      </c>
      <c r="N473" s="23">
        <v>0</v>
      </c>
      <c r="O473" s="23">
        <v>5323357</v>
      </c>
      <c r="P473" s="23">
        <v>5323357</v>
      </c>
      <c r="Q473" s="23">
        <v>0</v>
      </c>
    </row>
    <row r="474" spans="5:17" x14ac:dyDescent="0.3">
      <c r="E474" s="8">
        <f t="shared" si="7"/>
        <v>455</v>
      </c>
      <c r="F474" s="21" t="s">
        <v>779</v>
      </c>
      <c r="G474" s="21" t="s">
        <v>777</v>
      </c>
      <c r="H474" s="22"/>
      <c r="I474" s="23">
        <v>2709364</v>
      </c>
      <c r="J474" s="23">
        <v>2709364</v>
      </c>
      <c r="K474" s="23">
        <v>0</v>
      </c>
      <c r="L474" s="23">
        <v>0</v>
      </c>
      <c r="M474" s="23">
        <v>0</v>
      </c>
      <c r="N474" s="23">
        <v>0</v>
      </c>
      <c r="O474" s="23">
        <v>5323357</v>
      </c>
      <c r="P474" s="23">
        <v>5323357</v>
      </c>
      <c r="Q474" s="23">
        <v>0</v>
      </c>
    </row>
    <row r="475" spans="5:17" x14ac:dyDescent="0.3">
      <c r="E475" s="8">
        <f t="shared" si="7"/>
        <v>456</v>
      </c>
      <c r="F475" s="21" t="s">
        <v>780</v>
      </c>
      <c r="G475" s="21"/>
      <c r="H475" s="22"/>
      <c r="I475" s="23">
        <v>334212338.64999998</v>
      </c>
      <c r="J475" s="23">
        <v>334212338.64999998</v>
      </c>
      <c r="K475" s="23">
        <v>0</v>
      </c>
      <c r="L475" s="23">
        <v>105568143.44</v>
      </c>
      <c r="M475" s="23">
        <v>105568143.44</v>
      </c>
      <c r="N475" s="23">
        <v>0</v>
      </c>
      <c r="O475" s="23">
        <v>1540674967.99</v>
      </c>
      <c r="P475" s="23">
        <v>1540674967.99</v>
      </c>
      <c r="Q475" s="23">
        <v>0</v>
      </c>
    </row>
    <row r="476" spans="5:17" ht="27.6" x14ac:dyDescent="0.3">
      <c r="E476" s="8">
        <f t="shared" si="7"/>
        <v>457</v>
      </c>
      <c r="F476" s="21" t="s">
        <v>781</v>
      </c>
      <c r="G476" s="21"/>
      <c r="H476" s="22"/>
      <c r="I476" s="23">
        <v>0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3866675.98</v>
      </c>
      <c r="P476" s="23">
        <v>3866675.98</v>
      </c>
      <c r="Q476" s="23">
        <v>0</v>
      </c>
    </row>
    <row r="477" spans="5:17" x14ac:dyDescent="0.3">
      <c r="E477" s="8">
        <f t="shared" si="7"/>
        <v>458</v>
      </c>
      <c r="F477" s="21" t="s">
        <v>782</v>
      </c>
      <c r="G477" s="21" t="s">
        <v>783</v>
      </c>
      <c r="H477" s="22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5:17" x14ac:dyDescent="0.3">
      <c r="E478" s="8">
        <f t="shared" si="7"/>
        <v>459</v>
      </c>
      <c r="F478" s="21" t="s">
        <v>784</v>
      </c>
      <c r="G478" s="21" t="s">
        <v>785</v>
      </c>
      <c r="H478" s="22" t="s">
        <v>35</v>
      </c>
      <c r="I478" s="23">
        <v>1450984476.4400001</v>
      </c>
      <c r="J478" s="23">
        <v>1256710925.96</v>
      </c>
      <c r="K478" s="23">
        <v>194273550.47999999</v>
      </c>
      <c r="L478" s="23">
        <v>1273134533.8399999</v>
      </c>
      <c r="M478" s="23">
        <v>1180179994.01</v>
      </c>
      <c r="N478" s="23">
        <v>92954539.829999998</v>
      </c>
      <c r="O478" s="23">
        <v>12520487822.92</v>
      </c>
      <c r="P478" s="23">
        <v>10318508233.799999</v>
      </c>
      <c r="Q478" s="23">
        <v>2201979589.1199999</v>
      </c>
    </row>
    <row r="479" spans="5:17" ht="41.4" x14ac:dyDescent="0.3">
      <c r="E479" s="8">
        <f t="shared" si="7"/>
        <v>460</v>
      </c>
      <c r="F479" s="21" t="s">
        <v>786</v>
      </c>
      <c r="G479" s="21" t="s">
        <v>787</v>
      </c>
      <c r="H479" s="22"/>
      <c r="I479" s="23">
        <v>1450984476.4400001</v>
      </c>
      <c r="J479" s="23">
        <v>1256710925.96</v>
      </c>
      <c r="K479" s="23">
        <v>194273550.47999999</v>
      </c>
      <c r="L479" s="23">
        <v>1273134533.8399999</v>
      </c>
      <c r="M479" s="23">
        <v>1180179994.01</v>
      </c>
      <c r="N479" s="23">
        <v>92954539.829999998</v>
      </c>
      <c r="O479" s="23">
        <v>12520487822.92</v>
      </c>
      <c r="P479" s="23">
        <v>10318508233.799999</v>
      </c>
      <c r="Q479" s="23">
        <v>2201979589.1199999</v>
      </c>
    </row>
    <row r="480" spans="5:17" ht="41.4" x14ac:dyDescent="0.3">
      <c r="E480" s="8">
        <f t="shared" si="7"/>
        <v>461</v>
      </c>
      <c r="F480" s="21" t="s">
        <v>788</v>
      </c>
      <c r="G480" s="21" t="s">
        <v>789</v>
      </c>
      <c r="H480" s="22"/>
      <c r="I480" s="23">
        <v>1450984476.4400001</v>
      </c>
      <c r="J480" s="23">
        <v>1256710925.96</v>
      </c>
      <c r="K480" s="23">
        <v>194273550.47999999</v>
      </c>
      <c r="L480" s="23">
        <v>1273134533.8399999</v>
      </c>
      <c r="M480" s="23">
        <v>1180179994.01</v>
      </c>
      <c r="N480" s="23">
        <v>92954539.829999998</v>
      </c>
      <c r="O480" s="23">
        <v>12520487822.92</v>
      </c>
      <c r="P480" s="23">
        <v>10318508233.799999</v>
      </c>
      <c r="Q480" s="23">
        <v>2201979589.1199999</v>
      </c>
    </row>
    <row r="481" spans="5:17" ht="41.4" x14ac:dyDescent="0.3">
      <c r="E481" s="8">
        <f t="shared" si="7"/>
        <v>462</v>
      </c>
      <c r="F481" s="21" t="s">
        <v>790</v>
      </c>
      <c r="G481" s="21" t="s">
        <v>791</v>
      </c>
      <c r="H481" s="22" t="s">
        <v>35</v>
      </c>
      <c r="I481" s="23">
        <v>748750377.91999996</v>
      </c>
      <c r="J481" s="23">
        <v>743372916.52999997</v>
      </c>
      <c r="K481" s="23">
        <v>5377461.3899999997</v>
      </c>
      <c r="L481" s="23">
        <v>674016913.38999999</v>
      </c>
      <c r="M481" s="23">
        <v>673983446.23000002</v>
      </c>
      <c r="N481" s="23">
        <v>33467.160000000003</v>
      </c>
      <c r="O481" s="23">
        <v>1216670909.4400001</v>
      </c>
      <c r="P481" s="23">
        <v>1211127721.3599999</v>
      </c>
      <c r="Q481" s="23">
        <v>5543188.0800000001</v>
      </c>
    </row>
    <row r="482" spans="5:17" ht="41.4" x14ac:dyDescent="0.3">
      <c r="E482" s="8">
        <f t="shared" si="7"/>
        <v>463</v>
      </c>
      <c r="F482" s="21" t="s">
        <v>792</v>
      </c>
      <c r="G482" s="21" t="s">
        <v>793</v>
      </c>
      <c r="H482" s="22"/>
      <c r="I482" s="23">
        <v>748750377.91999996</v>
      </c>
      <c r="J482" s="23">
        <v>743372916.52999997</v>
      </c>
      <c r="K482" s="23">
        <v>5377461.3899999997</v>
      </c>
      <c r="L482" s="23">
        <v>674016913.38999999</v>
      </c>
      <c r="M482" s="23">
        <v>673983446.23000002</v>
      </c>
      <c r="N482" s="23">
        <v>33467.160000000003</v>
      </c>
      <c r="O482" s="23">
        <v>1216670909.4400001</v>
      </c>
      <c r="P482" s="23">
        <v>1211127721.3599999</v>
      </c>
      <c r="Q482" s="23">
        <v>5543188.0800000001</v>
      </c>
    </row>
    <row r="483" spans="5:17" ht="41.4" x14ac:dyDescent="0.3">
      <c r="E483" s="8">
        <f t="shared" si="7"/>
        <v>464</v>
      </c>
      <c r="F483" s="21" t="s">
        <v>794</v>
      </c>
      <c r="G483" s="21" t="s">
        <v>795</v>
      </c>
      <c r="H483" s="22"/>
      <c r="I483" s="23">
        <v>748750377.91999996</v>
      </c>
      <c r="J483" s="23">
        <v>743372916.52999997</v>
      </c>
      <c r="K483" s="23">
        <v>5377461.3899999997</v>
      </c>
      <c r="L483" s="23">
        <v>674016913.38999999</v>
      </c>
      <c r="M483" s="23">
        <v>673983446.23000002</v>
      </c>
      <c r="N483" s="23">
        <v>33467.160000000003</v>
      </c>
      <c r="O483" s="23">
        <v>1216670909.4400001</v>
      </c>
      <c r="P483" s="23">
        <v>1211127721.3599999</v>
      </c>
      <c r="Q483" s="23">
        <v>5543188.0800000001</v>
      </c>
    </row>
    <row r="484" spans="5:17" ht="41.4" x14ac:dyDescent="0.3">
      <c r="E484" s="8">
        <f t="shared" si="7"/>
        <v>465</v>
      </c>
      <c r="F484" s="21" t="s">
        <v>796</v>
      </c>
      <c r="G484" s="21" t="s">
        <v>797</v>
      </c>
      <c r="H484" s="22" t="s">
        <v>35</v>
      </c>
      <c r="I484" s="23">
        <v>867873051.55999994</v>
      </c>
      <c r="J484" s="23">
        <v>327835550</v>
      </c>
      <c r="K484" s="23">
        <v>540037501.55999994</v>
      </c>
      <c r="L484" s="23">
        <v>867873051.55999994</v>
      </c>
      <c r="M484" s="23">
        <v>327835550</v>
      </c>
      <c r="N484" s="23">
        <v>540037501.55999994</v>
      </c>
      <c r="O484" s="23">
        <v>0</v>
      </c>
      <c r="P484" s="23">
        <v>0</v>
      </c>
      <c r="Q484" s="23">
        <v>0</v>
      </c>
    </row>
    <row r="485" spans="5:17" ht="27.6" x14ac:dyDescent="0.3">
      <c r="E485" s="8">
        <f t="shared" si="7"/>
        <v>466</v>
      </c>
      <c r="F485" s="21" t="s">
        <v>798</v>
      </c>
      <c r="G485" s="21" t="s">
        <v>799</v>
      </c>
      <c r="H485" s="22"/>
      <c r="I485" s="23">
        <v>867873051.55999994</v>
      </c>
      <c r="J485" s="23">
        <v>327835550</v>
      </c>
      <c r="K485" s="23">
        <v>540037501.55999994</v>
      </c>
      <c r="L485" s="23">
        <v>867873051.55999994</v>
      </c>
      <c r="M485" s="23">
        <v>327835550</v>
      </c>
      <c r="N485" s="23">
        <v>540037501.55999994</v>
      </c>
      <c r="O485" s="23">
        <v>0</v>
      </c>
      <c r="P485" s="23">
        <v>0</v>
      </c>
      <c r="Q485" s="23">
        <v>0</v>
      </c>
    </row>
    <row r="486" spans="5:17" ht="55.2" x14ac:dyDescent="0.3">
      <c r="E486" s="8">
        <f t="shared" si="7"/>
        <v>467</v>
      </c>
      <c r="F486" s="21" t="s">
        <v>800</v>
      </c>
      <c r="G486" s="21" t="s">
        <v>801</v>
      </c>
      <c r="H486" s="22"/>
      <c r="I486" s="23">
        <v>867873051.55999994</v>
      </c>
      <c r="J486" s="23">
        <v>327835550</v>
      </c>
      <c r="K486" s="23">
        <v>540037501.55999994</v>
      </c>
      <c r="L486" s="23">
        <v>867873051.55999994</v>
      </c>
      <c r="M486" s="23">
        <v>327835550</v>
      </c>
      <c r="N486" s="23">
        <v>540037501.55999994</v>
      </c>
      <c r="O486" s="23">
        <v>0</v>
      </c>
      <c r="P486" s="23">
        <v>0</v>
      </c>
      <c r="Q486" s="23">
        <v>0</v>
      </c>
    </row>
    <row r="487" spans="5:17" x14ac:dyDescent="0.3">
      <c r="E487" s="8">
        <f t="shared" si="7"/>
        <v>468</v>
      </c>
      <c r="F487" s="21" t="s">
        <v>802</v>
      </c>
      <c r="G487" s="21" t="s">
        <v>803</v>
      </c>
      <c r="H487" s="22" t="s">
        <v>35</v>
      </c>
      <c r="I487" s="23">
        <v>417546284.87</v>
      </c>
      <c r="J487" s="23">
        <v>414580299.38999999</v>
      </c>
      <c r="K487" s="23">
        <v>2965985.48</v>
      </c>
      <c r="L487" s="23">
        <v>416955316.75</v>
      </c>
      <c r="M487" s="23">
        <v>414326779.68000001</v>
      </c>
      <c r="N487" s="23">
        <v>2628537.0699999998</v>
      </c>
      <c r="O487" s="23">
        <v>4881318226.1300001</v>
      </c>
      <c r="P487" s="23">
        <v>4843840303.1999998</v>
      </c>
      <c r="Q487" s="23">
        <v>37477922.93</v>
      </c>
    </row>
    <row r="488" spans="5:17" x14ac:dyDescent="0.3">
      <c r="E488" s="8">
        <f t="shared" si="7"/>
        <v>469</v>
      </c>
      <c r="F488" s="21" t="s">
        <v>804</v>
      </c>
      <c r="G488" s="21" t="s">
        <v>803</v>
      </c>
      <c r="H488" s="22"/>
      <c r="I488" s="23">
        <v>417546284.87</v>
      </c>
      <c r="J488" s="23">
        <v>414580299.38999999</v>
      </c>
      <c r="K488" s="23">
        <v>2965985.48</v>
      </c>
      <c r="L488" s="23">
        <v>416955316.75</v>
      </c>
      <c r="M488" s="23">
        <v>414326779.68000001</v>
      </c>
      <c r="N488" s="23">
        <v>2628537.0699999998</v>
      </c>
      <c r="O488" s="23">
        <v>4881318226.1300001</v>
      </c>
      <c r="P488" s="23">
        <v>4843840303.1999998</v>
      </c>
      <c r="Q488" s="23">
        <v>37477922.93</v>
      </c>
    </row>
    <row r="489" spans="5:17" x14ac:dyDescent="0.3">
      <c r="E489" s="8">
        <f t="shared" si="7"/>
        <v>470</v>
      </c>
      <c r="F489" s="21" t="s">
        <v>805</v>
      </c>
      <c r="G489" s="21" t="s">
        <v>806</v>
      </c>
      <c r="H489" s="22" t="s">
        <v>35</v>
      </c>
      <c r="I489" s="23">
        <v>24897028</v>
      </c>
      <c r="J489" s="23">
        <v>24897028</v>
      </c>
      <c r="K489" s="23">
        <v>0</v>
      </c>
      <c r="L489" s="23">
        <v>0</v>
      </c>
      <c r="M489" s="23">
        <v>0</v>
      </c>
      <c r="N489" s="23">
        <v>0</v>
      </c>
      <c r="O489" s="23">
        <v>297915481</v>
      </c>
      <c r="P489" s="23">
        <v>297915481</v>
      </c>
      <c r="Q489" s="23">
        <v>0</v>
      </c>
    </row>
    <row r="490" spans="5:17" ht="27.6" x14ac:dyDescent="0.3">
      <c r="E490" s="8">
        <f t="shared" si="7"/>
        <v>471</v>
      </c>
      <c r="F490" s="21" t="s">
        <v>807</v>
      </c>
      <c r="G490" s="21" t="s">
        <v>808</v>
      </c>
      <c r="H490" s="22" t="s">
        <v>35</v>
      </c>
      <c r="I490" s="23">
        <v>30481950</v>
      </c>
      <c r="J490" s="23">
        <v>30481950</v>
      </c>
      <c r="K490" s="23">
        <v>0</v>
      </c>
      <c r="L490" s="23">
        <v>26638100</v>
      </c>
      <c r="M490" s="23">
        <v>26638100</v>
      </c>
      <c r="N490" s="23">
        <v>0</v>
      </c>
      <c r="O490" s="23">
        <v>1124306274.45</v>
      </c>
      <c r="P490" s="23">
        <v>1124306274.45</v>
      </c>
      <c r="Q490" s="23">
        <v>0</v>
      </c>
    </row>
    <row r="491" spans="5:17" ht="27.6" x14ac:dyDescent="0.3">
      <c r="E491" s="8">
        <f t="shared" si="7"/>
        <v>472</v>
      </c>
      <c r="F491" s="21" t="s">
        <v>809</v>
      </c>
      <c r="G491" s="21" t="s">
        <v>810</v>
      </c>
      <c r="H491" s="22" t="s">
        <v>35</v>
      </c>
      <c r="I491" s="23">
        <v>4752000</v>
      </c>
      <c r="J491" s="23">
        <v>4752000</v>
      </c>
      <c r="K491" s="23">
        <v>0</v>
      </c>
      <c r="L491" s="23">
        <v>0</v>
      </c>
      <c r="M491" s="23">
        <v>0</v>
      </c>
      <c r="N491" s="23">
        <v>0</v>
      </c>
      <c r="O491" s="23">
        <v>750168713.33000004</v>
      </c>
      <c r="P491" s="23">
        <v>750168713.33000004</v>
      </c>
      <c r="Q491" s="23">
        <v>0</v>
      </c>
    </row>
    <row r="492" spans="5:17" x14ac:dyDescent="0.3">
      <c r="E492" s="8">
        <f t="shared" si="7"/>
        <v>473</v>
      </c>
      <c r="F492" s="21" t="s">
        <v>811</v>
      </c>
      <c r="G492" s="21" t="s">
        <v>812</v>
      </c>
      <c r="H492" s="22"/>
      <c r="I492" s="23">
        <v>60130978</v>
      </c>
      <c r="J492" s="23">
        <v>60130978</v>
      </c>
      <c r="K492" s="23">
        <v>0</v>
      </c>
      <c r="L492" s="23">
        <v>26638100</v>
      </c>
      <c r="M492" s="23">
        <v>26638100</v>
      </c>
      <c r="N492" s="23">
        <v>0</v>
      </c>
      <c r="O492" s="23">
        <v>2172390468.7800002</v>
      </c>
      <c r="P492" s="23">
        <v>2172390468.7800002</v>
      </c>
      <c r="Q492" s="23">
        <v>0</v>
      </c>
    </row>
    <row r="493" spans="5:17" ht="27.6" x14ac:dyDescent="0.3">
      <c r="E493" s="8">
        <f t="shared" si="7"/>
        <v>474</v>
      </c>
      <c r="F493" s="21" t="s">
        <v>813</v>
      </c>
      <c r="G493" s="21" t="s">
        <v>814</v>
      </c>
      <c r="H493" s="22"/>
      <c r="I493" s="23">
        <v>477677262.87</v>
      </c>
      <c r="J493" s="23">
        <v>474711277.38999999</v>
      </c>
      <c r="K493" s="23">
        <v>2965985.48</v>
      </c>
      <c r="L493" s="23">
        <v>443593416.75</v>
      </c>
      <c r="M493" s="23">
        <v>440964879.68000001</v>
      </c>
      <c r="N493" s="23">
        <v>2628537.0699999998</v>
      </c>
      <c r="O493" s="23">
        <v>7053708694.9099998</v>
      </c>
      <c r="P493" s="23">
        <v>7016230771.9799995</v>
      </c>
      <c r="Q493" s="23">
        <v>37477922.93</v>
      </c>
    </row>
    <row r="494" spans="5:17" ht="82.8" x14ac:dyDescent="0.3">
      <c r="E494" s="8">
        <f t="shared" si="7"/>
        <v>475</v>
      </c>
      <c r="F494" s="21" t="s">
        <v>815</v>
      </c>
      <c r="G494" s="21" t="s">
        <v>816</v>
      </c>
      <c r="H494" s="22" t="s">
        <v>35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  <c r="O494" s="23">
        <v>183577.1</v>
      </c>
      <c r="P494" s="23">
        <v>183577.1</v>
      </c>
      <c r="Q494" s="23">
        <v>0</v>
      </c>
    </row>
    <row r="495" spans="5:17" ht="27.6" x14ac:dyDescent="0.3">
      <c r="E495" s="8">
        <f t="shared" si="7"/>
        <v>476</v>
      </c>
      <c r="F495" s="21" t="s">
        <v>817</v>
      </c>
      <c r="G495" s="21" t="s">
        <v>818</v>
      </c>
      <c r="H495" s="22"/>
      <c r="I495" s="23">
        <v>0</v>
      </c>
      <c r="J495" s="23">
        <v>0</v>
      </c>
      <c r="K495" s="23">
        <v>0</v>
      </c>
      <c r="L495" s="23">
        <v>0</v>
      </c>
      <c r="M495" s="23">
        <v>0</v>
      </c>
      <c r="N495" s="23">
        <v>0</v>
      </c>
      <c r="O495" s="23">
        <v>183577.1</v>
      </c>
      <c r="P495" s="23">
        <v>183577.1</v>
      </c>
      <c r="Q495" s="23">
        <v>0</v>
      </c>
    </row>
    <row r="496" spans="5:17" ht="69" x14ac:dyDescent="0.3">
      <c r="E496" s="8">
        <f t="shared" si="7"/>
        <v>477</v>
      </c>
      <c r="F496" s="21" t="s">
        <v>819</v>
      </c>
      <c r="G496" s="21" t="s">
        <v>820</v>
      </c>
      <c r="H496" s="22" t="s">
        <v>35</v>
      </c>
      <c r="I496" s="23">
        <v>0</v>
      </c>
      <c r="J496" s="23">
        <v>0</v>
      </c>
      <c r="K496" s="23">
        <v>0</v>
      </c>
      <c r="L496" s="23">
        <v>0</v>
      </c>
      <c r="M496" s="23">
        <v>0</v>
      </c>
      <c r="N496" s="23">
        <v>0</v>
      </c>
      <c r="O496" s="23">
        <v>93606.87</v>
      </c>
      <c r="P496" s="23">
        <v>93606.87</v>
      </c>
      <c r="Q496" s="23">
        <v>0</v>
      </c>
    </row>
    <row r="497" spans="5:17" ht="41.4" x14ac:dyDescent="0.3">
      <c r="E497" s="8">
        <f t="shared" si="7"/>
        <v>478</v>
      </c>
      <c r="F497" s="21" t="s">
        <v>821</v>
      </c>
      <c r="G497" s="21" t="s">
        <v>822</v>
      </c>
      <c r="H497" s="22" t="s">
        <v>35</v>
      </c>
      <c r="I497" s="23">
        <v>23805.599999999999</v>
      </c>
      <c r="J497" s="23">
        <v>0</v>
      </c>
      <c r="K497" s="23">
        <v>23805.599999999999</v>
      </c>
      <c r="L497" s="23">
        <v>860001.42</v>
      </c>
      <c r="M497" s="23">
        <v>851191.78</v>
      </c>
      <c r="N497" s="23">
        <v>8809.64</v>
      </c>
      <c r="O497" s="23">
        <v>198261880.03999999</v>
      </c>
      <c r="P497" s="23">
        <v>197107312</v>
      </c>
      <c r="Q497" s="23">
        <v>1154568.04</v>
      </c>
    </row>
    <row r="498" spans="5:17" ht="41.4" x14ac:dyDescent="0.3">
      <c r="E498" s="8">
        <f t="shared" si="7"/>
        <v>479</v>
      </c>
      <c r="F498" s="21" t="s">
        <v>823</v>
      </c>
      <c r="G498" s="21" t="s">
        <v>824</v>
      </c>
      <c r="H498" s="22" t="s">
        <v>35</v>
      </c>
      <c r="I498" s="23">
        <v>989.5</v>
      </c>
      <c r="J498" s="23">
        <v>0</v>
      </c>
      <c r="K498" s="23">
        <v>989.5</v>
      </c>
      <c r="L498" s="23">
        <v>1179.0899999999999</v>
      </c>
      <c r="M498" s="23">
        <v>0</v>
      </c>
      <c r="N498" s="23">
        <v>1179.0899999999999</v>
      </c>
      <c r="O498" s="23">
        <v>13755183.92</v>
      </c>
      <c r="P498" s="23">
        <v>13719176.24</v>
      </c>
      <c r="Q498" s="23">
        <v>36007.68</v>
      </c>
    </row>
    <row r="499" spans="5:17" ht="41.4" x14ac:dyDescent="0.3">
      <c r="E499" s="8">
        <f t="shared" si="7"/>
        <v>480</v>
      </c>
      <c r="F499" s="21" t="s">
        <v>825</v>
      </c>
      <c r="G499" s="21" t="s">
        <v>826</v>
      </c>
      <c r="H499" s="22" t="s">
        <v>35</v>
      </c>
      <c r="I499" s="23">
        <v>13989.3</v>
      </c>
      <c r="J499" s="23">
        <v>0</v>
      </c>
      <c r="K499" s="23">
        <v>13989.3</v>
      </c>
      <c r="L499" s="23">
        <v>16695.02</v>
      </c>
      <c r="M499" s="23">
        <v>0</v>
      </c>
      <c r="N499" s="23">
        <v>16695.02</v>
      </c>
      <c r="O499" s="23">
        <v>922842.13</v>
      </c>
      <c r="P499" s="23">
        <v>645945.15</v>
      </c>
      <c r="Q499" s="23">
        <v>276896.98</v>
      </c>
    </row>
    <row r="500" spans="5:17" ht="41.4" x14ac:dyDescent="0.3">
      <c r="E500" s="8">
        <f t="shared" si="7"/>
        <v>481</v>
      </c>
      <c r="F500" s="21" t="s">
        <v>827</v>
      </c>
      <c r="G500" s="21" t="s">
        <v>828</v>
      </c>
      <c r="H500" s="22" t="s">
        <v>35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3">
        <v>11170</v>
      </c>
      <c r="P500" s="23">
        <v>11170</v>
      </c>
      <c r="Q500" s="23">
        <v>0</v>
      </c>
    </row>
    <row r="501" spans="5:17" ht="41.4" x14ac:dyDescent="0.3">
      <c r="E501" s="8">
        <f t="shared" si="7"/>
        <v>482</v>
      </c>
      <c r="F501" s="21" t="s">
        <v>829</v>
      </c>
      <c r="G501" s="21" t="s">
        <v>830</v>
      </c>
      <c r="H501" s="22"/>
      <c r="I501" s="23">
        <v>38784.400000000001</v>
      </c>
      <c r="J501" s="23">
        <v>0</v>
      </c>
      <c r="K501" s="23">
        <v>38784.400000000001</v>
      </c>
      <c r="L501" s="23">
        <v>877875.53</v>
      </c>
      <c r="M501" s="23">
        <v>851191.78</v>
      </c>
      <c r="N501" s="23">
        <v>26683.75</v>
      </c>
      <c r="O501" s="23">
        <v>213044682.96000001</v>
      </c>
      <c r="P501" s="23">
        <v>211577210.25999999</v>
      </c>
      <c r="Q501" s="23">
        <v>1467472.7</v>
      </c>
    </row>
    <row r="502" spans="5:17" ht="27.6" x14ac:dyDescent="0.3">
      <c r="E502" s="8">
        <f t="shared" si="7"/>
        <v>483</v>
      </c>
      <c r="F502" s="21" t="s">
        <v>831</v>
      </c>
      <c r="G502" s="21" t="s">
        <v>832</v>
      </c>
      <c r="H502" s="22"/>
      <c r="I502" s="23">
        <v>38784.400000000001</v>
      </c>
      <c r="J502" s="23">
        <v>0</v>
      </c>
      <c r="K502" s="23">
        <v>38784.400000000001</v>
      </c>
      <c r="L502" s="23">
        <v>877875.53</v>
      </c>
      <c r="M502" s="23">
        <v>851191.78</v>
      </c>
      <c r="N502" s="23">
        <v>26683.75</v>
      </c>
      <c r="O502" s="23">
        <v>213228260.06</v>
      </c>
      <c r="P502" s="23">
        <v>211760787.36000001</v>
      </c>
      <c r="Q502" s="23">
        <v>1467472.7</v>
      </c>
    </row>
    <row r="503" spans="5:17" ht="27.6" x14ac:dyDescent="0.3">
      <c r="E503" s="8">
        <f t="shared" si="7"/>
        <v>484</v>
      </c>
      <c r="F503" s="21" t="s">
        <v>833</v>
      </c>
      <c r="G503" s="21" t="s">
        <v>834</v>
      </c>
      <c r="H503" s="22" t="s">
        <v>35</v>
      </c>
      <c r="I503" s="23">
        <v>0</v>
      </c>
      <c r="J503" s="23">
        <v>0</v>
      </c>
      <c r="K503" s="23">
        <v>0</v>
      </c>
      <c r="L503" s="23">
        <v>0</v>
      </c>
      <c r="M503" s="23">
        <v>0</v>
      </c>
      <c r="N503" s="23">
        <v>0</v>
      </c>
      <c r="O503" s="23">
        <v>15972000</v>
      </c>
      <c r="P503" s="23">
        <v>15972000</v>
      </c>
      <c r="Q503" s="23">
        <v>0</v>
      </c>
    </row>
    <row r="504" spans="5:17" ht="41.4" x14ac:dyDescent="0.3">
      <c r="E504" s="8">
        <f t="shared" si="7"/>
        <v>485</v>
      </c>
      <c r="F504" s="21" t="s">
        <v>835</v>
      </c>
      <c r="G504" s="21" t="s">
        <v>836</v>
      </c>
      <c r="H504" s="22" t="s">
        <v>35</v>
      </c>
      <c r="I504" s="23">
        <v>526</v>
      </c>
      <c r="J504" s="23">
        <v>526</v>
      </c>
      <c r="K504" s="23">
        <v>0</v>
      </c>
      <c r="L504" s="23">
        <v>197</v>
      </c>
      <c r="M504" s="23">
        <v>197</v>
      </c>
      <c r="N504" s="23">
        <v>0</v>
      </c>
      <c r="O504" s="23">
        <v>12421</v>
      </c>
      <c r="P504" s="23">
        <v>12421</v>
      </c>
      <c r="Q504" s="23">
        <v>0</v>
      </c>
    </row>
    <row r="505" spans="5:17" ht="41.4" x14ac:dyDescent="0.3">
      <c r="E505" s="8">
        <f t="shared" si="7"/>
        <v>486</v>
      </c>
      <c r="F505" s="21" t="s">
        <v>837</v>
      </c>
      <c r="G505" s="21" t="s">
        <v>838</v>
      </c>
      <c r="H505" s="22"/>
      <c r="I505" s="23">
        <v>526</v>
      </c>
      <c r="J505" s="23">
        <v>526</v>
      </c>
      <c r="K505" s="23">
        <v>0</v>
      </c>
      <c r="L505" s="23">
        <v>197</v>
      </c>
      <c r="M505" s="23">
        <v>197</v>
      </c>
      <c r="N505" s="23">
        <v>0</v>
      </c>
      <c r="O505" s="23">
        <v>15984421</v>
      </c>
      <c r="P505" s="23">
        <v>15984421</v>
      </c>
      <c r="Q505" s="23">
        <v>0</v>
      </c>
    </row>
    <row r="506" spans="5:17" ht="41.4" x14ac:dyDescent="0.3">
      <c r="E506" s="8">
        <f t="shared" si="7"/>
        <v>487</v>
      </c>
      <c r="F506" s="21" t="s">
        <v>837</v>
      </c>
      <c r="G506" s="21" t="s">
        <v>839</v>
      </c>
      <c r="H506" s="22"/>
      <c r="I506" s="23">
        <v>526</v>
      </c>
      <c r="J506" s="23">
        <v>526</v>
      </c>
      <c r="K506" s="23">
        <v>0</v>
      </c>
      <c r="L506" s="23">
        <v>197</v>
      </c>
      <c r="M506" s="23">
        <v>197</v>
      </c>
      <c r="N506" s="23">
        <v>0</v>
      </c>
      <c r="O506" s="23">
        <v>15984421</v>
      </c>
      <c r="P506" s="23">
        <v>15984421</v>
      </c>
      <c r="Q506" s="23">
        <v>0</v>
      </c>
    </row>
    <row r="507" spans="5:17" ht="27.6" x14ac:dyDescent="0.3">
      <c r="E507" s="8">
        <f t="shared" si="7"/>
        <v>488</v>
      </c>
      <c r="F507" s="21" t="s">
        <v>840</v>
      </c>
      <c r="G507" s="21" t="s">
        <v>841</v>
      </c>
      <c r="H507" s="22" t="s">
        <v>35</v>
      </c>
      <c r="I507" s="23">
        <v>0</v>
      </c>
      <c r="J507" s="23">
        <v>0</v>
      </c>
      <c r="K507" s="23">
        <v>0</v>
      </c>
      <c r="L507" s="23">
        <v>0</v>
      </c>
      <c r="M507" s="23">
        <v>0</v>
      </c>
      <c r="N507" s="23">
        <v>0</v>
      </c>
      <c r="O507" s="23">
        <v>300000000</v>
      </c>
      <c r="P507" s="23">
        <v>300000000</v>
      </c>
      <c r="Q507" s="23">
        <v>0</v>
      </c>
    </row>
    <row r="508" spans="5:17" ht="27.6" x14ac:dyDescent="0.3">
      <c r="E508" s="8">
        <f t="shared" si="7"/>
        <v>489</v>
      </c>
      <c r="F508" s="21" t="s">
        <v>842</v>
      </c>
      <c r="G508" s="21" t="s">
        <v>843</v>
      </c>
      <c r="H508" s="22" t="s">
        <v>35</v>
      </c>
      <c r="I508" s="23">
        <v>527</v>
      </c>
      <c r="J508" s="23">
        <v>527</v>
      </c>
      <c r="K508" s="23">
        <v>0</v>
      </c>
      <c r="L508" s="23">
        <v>366</v>
      </c>
      <c r="M508" s="23">
        <v>366</v>
      </c>
      <c r="N508" s="23">
        <v>0</v>
      </c>
      <c r="O508" s="23">
        <v>15214</v>
      </c>
      <c r="P508" s="23">
        <v>15214</v>
      </c>
      <c r="Q508" s="23">
        <v>0</v>
      </c>
    </row>
    <row r="509" spans="5:17" ht="27.6" x14ac:dyDescent="0.3">
      <c r="E509" s="8">
        <f t="shared" si="7"/>
        <v>490</v>
      </c>
      <c r="F509" s="21" t="s">
        <v>844</v>
      </c>
      <c r="G509" s="21" t="s">
        <v>845</v>
      </c>
      <c r="H509" s="22"/>
      <c r="I509" s="23">
        <v>527</v>
      </c>
      <c r="J509" s="23">
        <v>527</v>
      </c>
      <c r="K509" s="23">
        <v>0</v>
      </c>
      <c r="L509" s="23">
        <v>366</v>
      </c>
      <c r="M509" s="23">
        <v>366</v>
      </c>
      <c r="N509" s="23">
        <v>0</v>
      </c>
      <c r="O509" s="23">
        <v>300015214</v>
      </c>
      <c r="P509" s="23">
        <v>300015214</v>
      </c>
      <c r="Q509" s="23">
        <v>0</v>
      </c>
    </row>
    <row r="510" spans="5:17" x14ac:dyDescent="0.3">
      <c r="E510" s="8">
        <f t="shared" si="7"/>
        <v>491</v>
      </c>
      <c r="F510" s="21" t="s">
        <v>846</v>
      </c>
      <c r="G510" s="21" t="s">
        <v>847</v>
      </c>
      <c r="H510" s="22" t="s">
        <v>35</v>
      </c>
      <c r="I510" s="23">
        <v>14</v>
      </c>
      <c r="J510" s="23">
        <v>14</v>
      </c>
      <c r="K510" s="23">
        <v>0</v>
      </c>
      <c r="L510" s="23">
        <v>14</v>
      </c>
      <c r="M510" s="23">
        <v>14</v>
      </c>
      <c r="N510" s="23">
        <v>0</v>
      </c>
      <c r="O510" s="23">
        <v>1343</v>
      </c>
      <c r="P510" s="23">
        <v>1343</v>
      </c>
      <c r="Q510" s="23">
        <v>0</v>
      </c>
    </row>
    <row r="511" spans="5:17" x14ac:dyDescent="0.3">
      <c r="E511" s="8">
        <f t="shared" si="7"/>
        <v>492</v>
      </c>
      <c r="F511" s="21" t="s">
        <v>848</v>
      </c>
      <c r="G511" s="21" t="s">
        <v>849</v>
      </c>
      <c r="H511" s="22" t="s">
        <v>35</v>
      </c>
      <c r="I511" s="23">
        <v>3169</v>
      </c>
      <c r="J511" s="23">
        <v>3169</v>
      </c>
      <c r="K511" s="23">
        <v>0</v>
      </c>
      <c r="L511" s="23">
        <v>3224</v>
      </c>
      <c r="M511" s="23">
        <v>3224</v>
      </c>
      <c r="N511" s="23">
        <v>0</v>
      </c>
      <c r="O511" s="23">
        <v>749</v>
      </c>
      <c r="P511" s="23">
        <v>749</v>
      </c>
      <c r="Q511" s="23">
        <v>0</v>
      </c>
    </row>
    <row r="512" spans="5:17" ht="41.4" x14ac:dyDescent="0.3">
      <c r="E512" s="8">
        <f t="shared" si="7"/>
        <v>493</v>
      </c>
      <c r="F512" s="21" t="s">
        <v>850</v>
      </c>
      <c r="G512" s="21" t="s">
        <v>851</v>
      </c>
      <c r="H512" s="22"/>
      <c r="I512" s="23">
        <v>3183</v>
      </c>
      <c r="J512" s="23">
        <v>3183</v>
      </c>
      <c r="K512" s="23">
        <v>0</v>
      </c>
      <c r="L512" s="23">
        <v>3238</v>
      </c>
      <c r="M512" s="23">
        <v>3238</v>
      </c>
      <c r="N512" s="23">
        <v>0</v>
      </c>
      <c r="O512" s="23">
        <v>2092</v>
      </c>
      <c r="P512" s="23">
        <v>2092</v>
      </c>
      <c r="Q512" s="23">
        <v>0</v>
      </c>
    </row>
    <row r="513" spans="5:17" ht="27.6" x14ac:dyDescent="0.3">
      <c r="E513" s="8">
        <f t="shared" si="7"/>
        <v>494</v>
      </c>
      <c r="F513" s="21" t="s">
        <v>852</v>
      </c>
      <c r="G513" s="21" t="s">
        <v>853</v>
      </c>
      <c r="H513" s="22" t="s">
        <v>35</v>
      </c>
      <c r="I513" s="23">
        <v>0</v>
      </c>
      <c r="J513" s="23">
        <v>0</v>
      </c>
      <c r="K513" s="23">
        <v>0</v>
      </c>
      <c r="L513" s="23">
        <v>0</v>
      </c>
      <c r="M513" s="23">
        <v>0</v>
      </c>
      <c r="N513" s="23">
        <v>0</v>
      </c>
      <c r="O513" s="23">
        <v>1</v>
      </c>
      <c r="P513" s="23">
        <v>1</v>
      </c>
      <c r="Q513" s="23">
        <v>0</v>
      </c>
    </row>
    <row r="514" spans="5:17" ht="41.4" x14ac:dyDescent="0.3">
      <c r="E514" s="8">
        <f t="shared" si="7"/>
        <v>495</v>
      </c>
      <c r="F514" s="21" t="s">
        <v>854</v>
      </c>
      <c r="G514" s="21" t="s">
        <v>855</v>
      </c>
      <c r="H514" s="22"/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1</v>
      </c>
      <c r="P514" s="23">
        <v>1</v>
      </c>
      <c r="Q514" s="23">
        <v>0</v>
      </c>
    </row>
    <row r="515" spans="5:17" ht="41.4" x14ac:dyDescent="0.3">
      <c r="E515" s="8">
        <f t="shared" si="7"/>
        <v>496</v>
      </c>
      <c r="F515" s="21" t="s">
        <v>856</v>
      </c>
      <c r="G515" s="21" t="s">
        <v>857</v>
      </c>
      <c r="H515" s="22" t="s">
        <v>35</v>
      </c>
      <c r="I515" s="23">
        <v>104147415.45</v>
      </c>
      <c r="J515" s="23">
        <v>104147415.45</v>
      </c>
      <c r="K515" s="23">
        <v>0</v>
      </c>
      <c r="L515" s="23">
        <v>1156035.78</v>
      </c>
      <c r="M515" s="23">
        <v>1156035.78</v>
      </c>
      <c r="N515" s="23">
        <v>0</v>
      </c>
      <c r="O515" s="23">
        <v>312429317.38999999</v>
      </c>
      <c r="P515" s="23">
        <v>312429317.38999999</v>
      </c>
      <c r="Q515" s="23">
        <v>0</v>
      </c>
    </row>
    <row r="516" spans="5:17" ht="55.2" x14ac:dyDescent="0.3">
      <c r="E516" s="8">
        <f t="shared" si="7"/>
        <v>497</v>
      </c>
      <c r="F516" s="21" t="s">
        <v>858</v>
      </c>
      <c r="G516" s="21" t="s">
        <v>859</v>
      </c>
      <c r="H516" s="22" t="s">
        <v>35</v>
      </c>
      <c r="I516" s="23">
        <v>1798665</v>
      </c>
      <c r="J516" s="23">
        <v>1798665</v>
      </c>
      <c r="K516" s="23">
        <v>0</v>
      </c>
      <c r="L516" s="23">
        <v>1246002.42</v>
      </c>
      <c r="M516" s="23">
        <v>1246002.42</v>
      </c>
      <c r="N516" s="23">
        <v>0</v>
      </c>
      <c r="O516" s="23">
        <v>1798663.08</v>
      </c>
      <c r="P516" s="23">
        <v>1798663.08</v>
      </c>
      <c r="Q516" s="23">
        <v>0</v>
      </c>
    </row>
    <row r="517" spans="5:17" ht="41.4" x14ac:dyDescent="0.3">
      <c r="E517" s="8">
        <f t="shared" si="7"/>
        <v>498</v>
      </c>
      <c r="F517" s="21" t="s">
        <v>860</v>
      </c>
      <c r="G517" s="21" t="s">
        <v>861</v>
      </c>
      <c r="H517" s="22"/>
      <c r="I517" s="23">
        <v>105946080.45</v>
      </c>
      <c r="J517" s="23">
        <v>105946080.45</v>
      </c>
      <c r="K517" s="23">
        <v>0</v>
      </c>
      <c r="L517" s="23">
        <v>2402038.2000000002</v>
      </c>
      <c r="M517" s="23">
        <v>2402038.2000000002</v>
      </c>
      <c r="N517" s="23">
        <v>0</v>
      </c>
      <c r="O517" s="23">
        <v>314227980.47000003</v>
      </c>
      <c r="P517" s="23">
        <v>314227980.47000003</v>
      </c>
      <c r="Q517" s="23">
        <v>0</v>
      </c>
    </row>
    <row r="518" spans="5:17" ht="27.6" x14ac:dyDescent="0.3">
      <c r="E518" s="8">
        <f t="shared" si="7"/>
        <v>499</v>
      </c>
      <c r="F518" s="21" t="s">
        <v>862</v>
      </c>
      <c r="G518" s="21" t="s">
        <v>863</v>
      </c>
      <c r="H518" s="22" t="s">
        <v>35</v>
      </c>
      <c r="I518" s="23">
        <v>14</v>
      </c>
      <c r="J518" s="23">
        <v>14</v>
      </c>
      <c r="K518" s="23">
        <v>0</v>
      </c>
      <c r="L518" s="23">
        <v>14</v>
      </c>
      <c r="M518" s="23">
        <v>14</v>
      </c>
      <c r="N518" s="23">
        <v>0</v>
      </c>
      <c r="O518" s="23">
        <v>0</v>
      </c>
      <c r="P518" s="23">
        <v>0</v>
      </c>
      <c r="Q518" s="23">
        <v>0</v>
      </c>
    </row>
    <row r="519" spans="5:17" ht="27.6" x14ac:dyDescent="0.3">
      <c r="E519" s="8">
        <f t="shared" si="7"/>
        <v>500</v>
      </c>
      <c r="F519" s="21" t="s">
        <v>864</v>
      </c>
      <c r="G519" s="21" t="s">
        <v>865</v>
      </c>
      <c r="H519" s="22" t="s">
        <v>35</v>
      </c>
      <c r="I519" s="23">
        <v>62</v>
      </c>
      <c r="J519" s="23">
        <v>62</v>
      </c>
      <c r="K519" s="23">
        <v>0</v>
      </c>
      <c r="L519" s="23">
        <v>62</v>
      </c>
      <c r="M519" s="23">
        <v>62</v>
      </c>
      <c r="N519" s="23">
        <v>0</v>
      </c>
      <c r="O519" s="23">
        <v>0</v>
      </c>
      <c r="P519" s="23">
        <v>0</v>
      </c>
      <c r="Q519" s="23">
        <v>0</v>
      </c>
    </row>
    <row r="520" spans="5:17" ht="27.6" x14ac:dyDescent="0.3">
      <c r="E520" s="8">
        <f t="shared" si="7"/>
        <v>501</v>
      </c>
      <c r="F520" s="21" t="s">
        <v>866</v>
      </c>
      <c r="G520" s="21" t="s">
        <v>867</v>
      </c>
      <c r="H520" s="22" t="s">
        <v>35</v>
      </c>
      <c r="I520" s="23">
        <v>3107</v>
      </c>
      <c r="J520" s="23">
        <v>3107</v>
      </c>
      <c r="K520" s="23">
        <v>0</v>
      </c>
      <c r="L520" s="23">
        <v>676</v>
      </c>
      <c r="M520" s="23">
        <v>676</v>
      </c>
      <c r="N520" s="23">
        <v>0</v>
      </c>
      <c r="O520" s="23">
        <v>38209</v>
      </c>
      <c r="P520" s="23">
        <v>38209</v>
      </c>
      <c r="Q520" s="23">
        <v>0</v>
      </c>
    </row>
    <row r="521" spans="5:17" ht="27.6" x14ac:dyDescent="0.3">
      <c r="E521" s="8">
        <f t="shared" si="7"/>
        <v>502</v>
      </c>
      <c r="F521" s="21" t="s">
        <v>868</v>
      </c>
      <c r="G521" s="21" t="s">
        <v>869</v>
      </c>
      <c r="H521" s="22" t="s">
        <v>35</v>
      </c>
      <c r="I521" s="23">
        <v>3272</v>
      </c>
      <c r="J521" s="23">
        <v>3272</v>
      </c>
      <c r="K521" s="23">
        <v>0</v>
      </c>
      <c r="L521" s="23">
        <v>3596</v>
      </c>
      <c r="M521" s="23">
        <v>3596</v>
      </c>
      <c r="N521" s="23">
        <v>0</v>
      </c>
      <c r="O521" s="23">
        <v>9041</v>
      </c>
      <c r="P521" s="23">
        <v>9041</v>
      </c>
      <c r="Q521" s="23">
        <v>0</v>
      </c>
    </row>
    <row r="522" spans="5:17" ht="27.6" x14ac:dyDescent="0.3">
      <c r="E522" s="8">
        <f t="shared" si="7"/>
        <v>503</v>
      </c>
      <c r="F522" s="21" t="s">
        <v>870</v>
      </c>
      <c r="G522" s="21" t="s">
        <v>871</v>
      </c>
      <c r="H522" s="22" t="s">
        <v>35</v>
      </c>
      <c r="I522" s="23">
        <v>663</v>
      </c>
      <c r="J522" s="23">
        <v>663</v>
      </c>
      <c r="K522" s="23">
        <v>0</v>
      </c>
      <c r="L522" s="23">
        <v>655</v>
      </c>
      <c r="M522" s="23">
        <v>655</v>
      </c>
      <c r="N522" s="23">
        <v>0</v>
      </c>
      <c r="O522" s="23">
        <v>13</v>
      </c>
      <c r="P522" s="23">
        <v>13</v>
      </c>
      <c r="Q522" s="23">
        <v>0</v>
      </c>
    </row>
    <row r="523" spans="5:17" ht="27.6" x14ac:dyDescent="0.3">
      <c r="E523" s="8">
        <f t="shared" si="7"/>
        <v>504</v>
      </c>
      <c r="F523" s="21" t="s">
        <v>872</v>
      </c>
      <c r="G523" s="21" t="s">
        <v>873</v>
      </c>
      <c r="H523" s="22"/>
      <c r="I523" s="23">
        <v>7118</v>
      </c>
      <c r="J523" s="23">
        <v>7118</v>
      </c>
      <c r="K523" s="23">
        <v>0</v>
      </c>
      <c r="L523" s="23">
        <v>5003</v>
      </c>
      <c r="M523" s="23">
        <v>5003</v>
      </c>
      <c r="N523" s="23">
        <v>0</v>
      </c>
      <c r="O523" s="23">
        <v>47263</v>
      </c>
      <c r="P523" s="23">
        <v>47263</v>
      </c>
      <c r="Q523" s="23">
        <v>0</v>
      </c>
    </row>
    <row r="524" spans="5:17" ht="27.6" x14ac:dyDescent="0.3">
      <c r="E524" s="8">
        <f t="shared" si="7"/>
        <v>505</v>
      </c>
      <c r="F524" s="21" t="s">
        <v>874</v>
      </c>
      <c r="G524" s="21" t="s">
        <v>875</v>
      </c>
      <c r="H524" s="22"/>
      <c r="I524" s="23">
        <v>105957434.45</v>
      </c>
      <c r="J524" s="23">
        <v>105957434.45</v>
      </c>
      <c r="K524" s="23">
        <v>0</v>
      </c>
      <c r="L524" s="23">
        <v>2410842.2000000002</v>
      </c>
      <c r="M524" s="23">
        <v>2410842.2000000002</v>
      </c>
      <c r="N524" s="23">
        <v>0</v>
      </c>
      <c r="O524" s="23">
        <v>630276971.47000003</v>
      </c>
      <c r="P524" s="23">
        <v>630276971.47000003</v>
      </c>
      <c r="Q524" s="23">
        <v>0</v>
      </c>
    </row>
    <row r="525" spans="5:17" x14ac:dyDescent="0.3">
      <c r="E525" s="8">
        <f t="shared" si="7"/>
        <v>506</v>
      </c>
      <c r="F525" s="21" t="s">
        <v>876</v>
      </c>
      <c r="G525" s="21"/>
      <c r="H525" s="22"/>
      <c r="I525" s="23">
        <v>3651281387.6399999</v>
      </c>
      <c r="J525" s="23">
        <v>2908588104.3299999</v>
      </c>
      <c r="K525" s="23">
        <v>742693283.30999994</v>
      </c>
      <c r="L525" s="23">
        <v>3261906633.27</v>
      </c>
      <c r="M525" s="23">
        <v>2626225903.9000001</v>
      </c>
      <c r="N525" s="23">
        <v>635680729.37</v>
      </c>
      <c r="O525" s="23">
        <v>21634372658.799999</v>
      </c>
      <c r="P525" s="23">
        <v>19387904485.970001</v>
      </c>
      <c r="Q525" s="23">
        <v>2246468172.8299999</v>
      </c>
    </row>
    <row r="526" spans="5:17" x14ac:dyDescent="0.3">
      <c r="E526" s="8">
        <f t="shared" si="7"/>
        <v>507</v>
      </c>
      <c r="F526" s="21" t="s">
        <v>877</v>
      </c>
      <c r="G526" s="21" t="s">
        <v>878</v>
      </c>
      <c r="H526" s="22" t="s">
        <v>61</v>
      </c>
      <c r="I526" s="23">
        <v>1271813771.5899999</v>
      </c>
      <c r="J526" s="23">
        <v>1071389020.97</v>
      </c>
      <c r="K526" s="23">
        <v>200424750.62</v>
      </c>
      <c r="L526" s="23">
        <v>2493305070</v>
      </c>
      <c r="M526" s="23">
        <v>2102427155.6099999</v>
      </c>
      <c r="N526" s="23">
        <v>390877914.38999999</v>
      </c>
      <c r="O526" s="23">
        <v>56053322947.440002</v>
      </c>
      <c r="P526" s="23">
        <v>50164241001.860001</v>
      </c>
      <c r="Q526" s="23">
        <v>5889081945.5799999</v>
      </c>
    </row>
    <row r="527" spans="5:17" x14ac:dyDescent="0.3">
      <c r="E527" s="8">
        <f t="shared" si="7"/>
        <v>508</v>
      </c>
      <c r="F527" s="21" t="s">
        <v>879</v>
      </c>
      <c r="G527" s="21" t="s">
        <v>880</v>
      </c>
      <c r="H527" s="22"/>
      <c r="I527" s="23">
        <v>1271813771.5899999</v>
      </c>
      <c r="J527" s="23">
        <v>1071389020.97</v>
      </c>
      <c r="K527" s="23">
        <v>200424750.62</v>
      </c>
      <c r="L527" s="23">
        <v>2493305070</v>
      </c>
      <c r="M527" s="23">
        <v>2102427155.6099999</v>
      </c>
      <c r="N527" s="23">
        <v>390877914.38999999</v>
      </c>
      <c r="O527" s="23">
        <v>56053322947.440002</v>
      </c>
      <c r="P527" s="23">
        <v>50164241001.860001</v>
      </c>
      <c r="Q527" s="23">
        <v>5889081945.5799999</v>
      </c>
    </row>
    <row r="528" spans="5:17" ht="41.4" x14ac:dyDescent="0.3">
      <c r="E528" s="8">
        <f t="shared" si="7"/>
        <v>509</v>
      </c>
      <c r="F528" s="21" t="s">
        <v>788</v>
      </c>
      <c r="G528" s="21" t="s">
        <v>789</v>
      </c>
      <c r="H528" s="22"/>
      <c r="I528" s="23">
        <v>1271813771.5899999</v>
      </c>
      <c r="J528" s="23">
        <v>1071389020.97</v>
      </c>
      <c r="K528" s="23">
        <v>200424750.62</v>
      </c>
      <c r="L528" s="23">
        <v>2493305070</v>
      </c>
      <c r="M528" s="23">
        <v>2102427155.6099999</v>
      </c>
      <c r="N528" s="23">
        <v>390877914.38999999</v>
      </c>
      <c r="O528" s="23">
        <v>56053322947.440002</v>
      </c>
      <c r="P528" s="23">
        <v>50164241001.860001</v>
      </c>
      <c r="Q528" s="23">
        <v>5889081945.5799999</v>
      </c>
    </row>
    <row r="529" spans="5:17" ht="41.4" x14ac:dyDescent="0.3">
      <c r="E529" s="8">
        <f t="shared" si="7"/>
        <v>510</v>
      </c>
      <c r="F529" s="21" t="s">
        <v>881</v>
      </c>
      <c r="G529" s="21" t="s">
        <v>882</v>
      </c>
      <c r="H529" s="22" t="s">
        <v>61</v>
      </c>
      <c r="I529" s="23">
        <v>867943258.63</v>
      </c>
      <c r="J529" s="23">
        <v>453663550</v>
      </c>
      <c r="K529" s="23">
        <v>414279708.63</v>
      </c>
      <c r="L529" s="23">
        <v>867943258.63</v>
      </c>
      <c r="M529" s="23">
        <v>453663550</v>
      </c>
      <c r="N529" s="23">
        <v>414279708.63</v>
      </c>
      <c r="O529" s="23">
        <v>0</v>
      </c>
      <c r="P529" s="23">
        <v>0</v>
      </c>
      <c r="Q529" s="23">
        <v>0</v>
      </c>
    </row>
    <row r="530" spans="5:17" ht="27.6" x14ac:dyDescent="0.3">
      <c r="E530" s="8">
        <f t="shared" si="7"/>
        <v>511</v>
      </c>
      <c r="F530" s="21" t="s">
        <v>883</v>
      </c>
      <c r="G530" s="21" t="s">
        <v>884</v>
      </c>
      <c r="H530" s="22"/>
      <c r="I530" s="23">
        <v>867943258.63</v>
      </c>
      <c r="J530" s="23">
        <v>453663550</v>
      </c>
      <c r="K530" s="23">
        <v>414279708.63</v>
      </c>
      <c r="L530" s="23">
        <v>867943258.63</v>
      </c>
      <c r="M530" s="23">
        <v>453663550</v>
      </c>
      <c r="N530" s="23">
        <v>414279708.63</v>
      </c>
      <c r="O530" s="23">
        <v>0</v>
      </c>
      <c r="P530" s="23">
        <v>0</v>
      </c>
      <c r="Q530" s="23">
        <v>0</v>
      </c>
    </row>
    <row r="531" spans="5:17" ht="55.2" x14ac:dyDescent="0.3">
      <c r="E531" s="8">
        <f t="shared" si="7"/>
        <v>512</v>
      </c>
      <c r="F531" s="21" t="s">
        <v>800</v>
      </c>
      <c r="G531" s="21" t="s">
        <v>801</v>
      </c>
      <c r="H531" s="22"/>
      <c r="I531" s="23">
        <v>867943258.63</v>
      </c>
      <c r="J531" s="23">
        <v>453663550</v>
      </c>
      <c r="K531" s="23">
        <v>414279708.63</v>
      </c>
      <c r="L531" s="23">
        <v>867943258.63</v>
      </c>
      <c r="M531" s="23">
        <v>453663550</v>
      </c>
      <c r="N531" s="23">
        <v>414279708.63</v>
      </c>
      <c r="O531" s="23">
        <v>0</v>
      </c>
      <c r="P531" s="23">
        <v>0</v>
      </c>
      <c r="Q531" s="23">
        <v>0</v>
      </c>
    </row>
    <row r="532" spans="5:17" x14ac:dyDescent="0.3">
      <c r="E532" s="8">
        <f t="shared" ref="E532:E549" si="8">ROW($E532)-19</f>
        <v>513</v>
      </c>
      <c r="F532" s="21" t="s">
        <v>885</v>
      </c>
      <c r="G532" s="21" t="s">
        <v>886</v>
      </c>
      <c r="H532" s="22" t="s">
        <v>61</v>
      </c>
      <c r="I532" s="23">
        <v>0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23">
        <v>677009460</v>
      </c>
      <c r="P532" s="23">
        <v>677009460</v>
      </c>
      <c r="Q532" s="23">
        <v>0</v>
      </c>
    </row>
    <row r="533" spans="5:17" x14ac:dyDescent="0.3">
      <c r="E533" s="8">
        <f t="shared" si="8"/>
        <v>514</v>
      </c>
      <c r="F533" s="21" t="s">
        <v>887</v>
      </c>
      <c r="G533" s="21" t="s">
        <v>888</v>
      </c>
      <c r="H533" s="22"/>
      <c r="I533" s="23">
        <v>0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23">
        <v>677009460</v>
      </c>
      <c r="P533" s="23">
        <v>677009460</v>
      </c>
      <c r="Q533" s="23">
        <v>0</v>
      </c>
    </row>
    <row r="534" spans="5:17" ht="27.6" x14ac:dyDescent="0.3">
      <c r="E534" s="8">
        <f t="shared" si="8"/>
        <v>515</v>
      </c>
      <c r="F534" s="21" t="s">
        <v>813</v>
      </c>
      <c r="G534" s="21" t="s">
        <v>814</v>
      </c>
      <c r="H534" s="22"/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  <c r="O534" s="23">
        <v>677009460</v>
      </c>
      <c r="P534" s="23">
        <v>677009460</v>
      </c>
      <c r="Q534" s="23">
        <v>0</v>
      </c>
    </row>
    <row r="535" spans="5:17" x14ac:dyDescent="0.3">
      <c r="E535" s="8">
        <f t="shared" si="8"/>
        <v>516</v>
      </c>
      <c r="F535" s="21" t="s">
        <v>889</v>
      </c>
      <c r="G535" s="21"/>
      <c r="H535" s="22"/>
      <c r="I535" s="23">
        <v>2139757030.22</v>
      </c>
      <c r="J535" s="23">
        <v>1525052570.97</v>
      </c>
      <c r="K535" s="23">
        <v>614704459.25</v>
      </c>
      <c r="L535" s="23">
        <v>3361248328.6300001</v>
      </c>
      <c r="M535" s="23">
        <v>2556090705.6100001</v>
      </c>
      <c r="N535" s="23">
        <v>805157623.01999998</v>
      </c>
      <c r="O535" s="23">
        <v>56730332407.440002</v>
      </c>
      <c r="P535" s="23">
        <v>50841250461.860001</v>
      </c>
      <c r="Q535" s="23">
        <v>5889081945.5799999</v>
      </c>
    </row>
    <row r="536" spans="5:17" ht="27.6" x14ac:dyDescent="0.3">
      <c r="E536" s="8">
        <f t="shared" si="8"/>
        <v>517</v>
      </c>
      <c r="F536" s="21" t="s">
        <v>890</v>
      </c>
      <c r="G536" s="21" t="s">
        <v>891</v>
      </c>
      <c r="H536" s="22" t="s">
        <v>35</v>
      </c>
      <c r="I536" s="23">
        <v>4771609596.4799995</v>
      </c>
      <c r="J536" s="23">
        <v>4397555475.5299997</v>
      </c>
      <c r="K536" s="23">
        <v>374054120.94999999</v>
      </c>
      <c r="L536" s="23">
        <v>3836785551.3499999</v>
      </c>
      <c r="M536" s="23">
        <v>3546184140.8499999</v>
      </c>
      <c r="N536" s="23">
        <v>290601410.5</v>
      </c>
      <c r="O536" s="23">
        <v>35939464980.129997</v>
      </c>
      <c r="P536" s="23">
        <v>32295383734.720001</v>
      </c>
      <c r="Q536" s="23">
        <v>3644081245.4099998</v>
      </c>
    </row>
    <row r="537" spans="5:17" ht="27.6" x14ac:dyDescent="0.3">
      <c r="E537" s="8">
        <f t="shared" si="8"/>
        <v>518</v>
      </c>
      <c r="F537" s="21" t="s">
        <v>892</v>
      </c>
      <c r="G537" s="21" t="s">
        <v>893</v>
      </c>
      <c r="H537" s="22"/>
      <c r="I537" s="23">
        <v>4771609596.4799995</v>
      </c>
      <c r="J537" s="23">
        <v>4397555475.5299997</v>
      </c>
      <c r="K537" s="23">
        <v>374054120.94999999</v>
      </c>
      <c r="L537" s="23">
        <v>3836785551.3499999</v>
      </c>
      <c r="M537" s="23">
        <v>3546184140.8499999</v>
      </c>
      <c r="N537" s="23">
        <v>290601410.5</v>
      </c>
      <c r="O537" s="23">
        <v>35939464980.129997</v>
      </c>
      <c r="P537" s="23">
        <v>32295383734.720001</v>
      </c>
      <c r="Q537" s="23">
        <v>3644081245.4099998</v>
      </c>
    </row>
    <row r="538" spans="5:17" ht="27.6" x14ac:dyDescent="0.3">
      <c r="E538" s="8">
        <f t="shared" si="8"/>
        <v>519</v>
      </c>
      <c r="F538" s="21" t="s">
        <v>894</v>
      </c>
      <c r="G538" s="21" t="s">
        <v>895</v>
      </c>
      <c r="H538" s="22" t="s">
        <v>35</v>
      </c>
      <c r="I538" s="23">
        <v>3281514.74</v>
      </c>
      <c r="J538" s="23">
        <v>3254830.98</v>
      </c>
      <c r="K538" s="23">
        <v>26683.759999999998</v>
      </c>
      <c r="L538" s="23">
        <v>105989015.87</v>
      </c>
      <c r="M538" s="23">
        <v>105950231.45</v>
      </c>
      <c r="N538" s="23">
        <v>38784.42</v>
      </c>
      <c r="O538" s="23">
        <v>0</v>
      </c>
      <c r="P538" s="23">
        <v>0</v>
      </c>
      <c r="Q538" s="23">
        <v>0</v>
      </c>
    </row>
    <row r="539" spans="5:17" ht="27.6" x14ac:dyDescent="0.3">
      <c r="E539" s="8">
        <f t="shared" si="8"/>
        <v>520</v>
      </c>
      <c r="F539" s="21" t="s">
        <v>896</v>
      </c>
      <c r="G539" s="21" t="s">
        <v>897</v>
      </c>
      <c r="H539" s="22"/>
      <c r="I539" s="23">
        <v>3281514.74</v>
      </c>
      <c r="J539" s="23">
        <v>3254830.98</v>
      </c>
      <c r="K539" s="23">
        <v>26683.759999999998</v>
      </c>
      <c r="L539" s="23">
        <v>105989015.87</v>
      </c>
      <c r="M539" s="23">
        <v>105950231.45</v>
      </c>
      <c r="N539" s="23">
        <v>38784.42</v>
      </c>
      <c r="O539" s="23">
        <v>0</v>
      </c>
      <c r="P539" s="23">
        <v>0</v>
      </c>
      <c r="Q539" s="23">
        <v>0</v>
      </c>
    </row>
    <row r="540" spans="5:17" ht="55.2" x14ac:dyDescent="0.3">
      <c r="E540" s="8">
        <f t="shared" si="8"/>
        <v>521</v>
      </c>
      <c r="F540" s="21" t="s">
        <v>898</v>
      </c>
      <c r="G540" s="21" t="s">
        <v>899</v>
      </c>
      <c r="H540" s="22" t="s">
        <v>35</v>
      </c>
      <c r="I540" s="23">
        <v>2051330847.49</v>
      </c>
      <c r="J540" s="23">
        <v>1097055977.3</v>
      </c>
      <c r="K540" s="23">
        <v>954274870.19000006</v>
      </c>
      <c r="L540" s="23">
        <v>2051330847.45</v>
      </c>
      <c r="M540" s="23">
        <v>1097055977.26</v>
      </c>
      <c r="N540" s="23">
        <v>954274870.19000006</v>
      </c>
      <c r="O540" s="23">
        <v>0.04</v>
      </c>
      <c r="P540" s="23">
        <v>0.04</v>
      </c>
      <c r="Q540" s="23">
        <v>0</v>
      </c>
    </row>
    <row r="541" spans="5:17" ht="55.2" x14ac:dyDescent="0.3">
      <c r="E541" s="8">
        <f t="shared" si="8"/>
        <v>522</v>
      </c>
      <c r="F541" s="21" t="s">
        <v>900</v>
      </c>
      <c r="G541" s="21" t="s">
        <v>901</v>
      </c>
      <c r="H541" s="22"/>
      <c r="I541" s="23">
        <v>2051330847.49</v>
      </c>
      <c r="J541" s="23">
        <v>1097055977.3</v>
      </c>
      <c r="K541" s="23">
        <v>954274870.19000006</v>
      </c>
      <c r="L541" s="23">
        <v>2051330847.45</v>
      </c>
      <c r="M541" s="23">
        <v>1097055977.26</v>
      </c>
      <c r="N541" s="23">
        <v>954274870.19000006</v>
      </c>
      <c r="O541" s="23">
        <v>0.04</v>
      </c>
      <c r="P541" s="23">
        <v>0.04</v>
      </c>
      <c r="Q541" s="23">
        <v>0</v>
      </c>
    </row>
    <row r="542" spans="5:17" ht="41.4" x14ac:dyDescent="0.3">
      <c r="E542" s="8">
        <f t="shared" si="8"/>
        <v>523</v>
      </c>
      <c r="F542" s="21" t="s">
        <v>902</v>
      </c>
      <c r="G542" s="21" t="s">
        <v>903</v>
      </c>
      <c r="H542" s="22"/>
      <c r="I542" s="23">
        <v>6826221958.71</v>
      </c>
      <c r="J542" s="23">
        <v>5497866283.8100004</v>
      </c>
      <c r="K542" s="23">
        <v>1328355674.9000001</v>
      </c>
      <c r="L542" s="23">
        <v>5994105414.6700001</v>
      </c>
      <c r="M542" s="23">
        <v>4749190349.5600004</v>
      </c>
      <c r="N542" s="23">
        <v>1244915065.1099999</v>
      </c>
      <c r="O542" s="23">
        <v>35939464980.169998</v>
      </c>
      <c r="P542" s="23">
        <v>32295383734.759998</v>
      </c>
      <c r="Q542" s="23">
        <v>3644081245.4099998</v>
      </c>
    </row>
    <row r="543" spans="5:17" ht="27.6" x14ac:dyDescent="0.3">
      <c r="E543" s="8">
        <f t="shared" si="8"/>
        <v>524</v>
      </c>
      <c r="F543" s="21" t="s">
        <v>904</v>
      </c>
      <c r="G543" s="21"/>
      <c r="H543" s="22"/>
      <c r="I543" s="23">
        <v>6826221958.71</v>
      </c>
      <c r="J543" s="23">
        <v>5497866283.8100004</v>
      </c>
      <c r="K543" s="23">
        <v>1328355674.9000001</v>
      </c>
      <c r="L543" s="23">
        <v>5994105414.6700001</v>
      </c>
      <c r="M543" s="23">
        <v>4749190349.5600004</v>
      </c>
      <c r="N543" s="23">
        <v>1244915065.1099999</v>
      </c>
      <c r="O543" s="23">
        <v>35939464980.169998</v>
      </c>
      <c r="P543" s="23">
        <v>32295383734.759998</v>
      </c>
      <c r="Q543" s="23">
        <v>3644081245.4099998</v>
      </c>
    </row>
    <row r="544" spans="5:17" ht="27.6" x14ac:dyDescent="0.3">
      <c r="E544" s="8">
        <f t="shared" si="8"/>
        <v>525</v>
      </c>
      <c r="F544" s="21" t="s">
        <v>894</v>
      </c>
      <c r="G544" s="21" t="s">
        <v>895</v>
      </c>
      <c r="H544" s="22" t="s">
        <v>61</v>
      </c>
      <c r="I544" s="23">
        <v>0</v>
      </c>
      <c r="J544" s="23">
        <v>0</v>
      </c>
      <c r="K544" s="23">
        <v>0</v>
      </c>
      <c r="L544" s="23">
        <v>0</v>
      </c>
      <c r="M544" s="23">
        <v>0</v>
      </c>
      <c r="N544" s="23">
        <v>0</v>
      </c>
      <c r="O544" s="23">
        <v>843505231.52999997</v>
      </c>
      <c r="P544" s="23">
        <v>842037758.83000004</v>
      </c>
      <c r="Q544" s="23">
        <v>1467472.7</v>
      </c>
    </row>
    <row r="545" spans="5:17" ht="27.6" x14ac:dyDescent="0.3">
      <c r="E545" s="8">
        <f t="shared" si="8"/>
        <v>526</v>
      </c>
      <c r="F545" s="21" t="s">
        <v>896</v>
      </c>
      <c r="G545" s="21" t="s">
        <v>897</v>
      </c>
      <c r="H545" s="22"/>
      <c r="I545" s="23">
        <v>0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  <c r="O545" s="23">
        <v>843505231.52999997</v>
      </c>
      <c r="P545" s="23">
        <v>842037758.83000004</v>
      </c>
      <c r="Q545" s="23">
        <v>1467472.7</v>
      </c>
    </row>
    <row r="546" spans="5:17" ht="41.4" x14ac:dyDescent="0.3">
      <c r="E546" s="8">
        <f t="shared" si="8"/>
        <v>527</v>
      </c>
      <c r="F546" s="21" t="s">
        <v>902</v>
      </c>
      <c r="G546" s="21" t="s">
        <v>903</v>
      </c>
      <c r="H546" s="22"/>
      <c r="I546" s="23">
        <v>0</v>
      </c>
      <c r="J546" s="23">
        <v>0</v>
      </c>
      <c r="K546" s="23">
        <v>0</v>
      </c>
      <c r="L546" s="23">
        <v>0</v>
      </c>
      <c r="M546" s="23">
        <v>0</v>
      </c>
      <c r="N546" s="23">
        <v>0</v>
      </c>
      <c r="O546" s="23">
        <v>843505231.52999997</v>
      </c>
      <c r="P546" s="23">
        <v>842037758.83000004</v>
      </c>
      <c r="Q546" s="23">
        <v>1467472.7</v>
      </c>
    </row>
    <row r="547" spans="5:17" ht="27.6" x14ac:dyDescent="0.3">
      <c r="E547" s="8">
        <f t="shared" si="8"/>
        <v>528</v>
      </c>
      <c r="F547" s="21" t="s">
        <v>905</v>
      </c>
      <c r="G547" s="21"/>
      <c r="H547" s="22"/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  <c r="O547" s="23">
        <v>843505231.52999997</v>
      </c>
      <c r="P547" s="23">
        <v>842037758.83000004</v>
      </c>
      <c r="Q547" s="23">
        <v>1467472.7</v>
      </c>
    </row>
    <row r="548" spans="5:17" x14ac:dyDescent="0.3">
      <c r="E548" s="8">
        <f t="shared" si="8"/>
        <v>529</v>
      </c>
      <c r="F548" s="21" t="s">
        <v>906</v>
      </c>
      <c r="G548" s="21"/>
      <c r="H548" s="22"/>
      <c r="I548" s="23">
        <v>10477503346.35</v>
      </c>
      <c r="J548" s="23">
        <v>8406454388.1400003</v>
      </c>
      <c r="K548" s="23">
        <v>2071048958.21</v>
      </c>
      <c r="L548" s="23">
        <v>9256012047.9400005</v>
      </c>
      <c r="M548" s="23">
        <v>7375416253.46</v>
      </c>
      <c r="N548" s="23">
        <v>1880595794.48</v>
      </c>
      <c r="O548" s="23">
        <v>57573837638.970001</v>
      </c>
      <c r="P548" s="23">
        <v>51683288220.730003</v>
      </c>
      <c r="Q548" s="23">
        <v>5890549418.2399998</v>
      </c>
    </row>
    <row r="549" spans="5:17" x14ac:dyDescent="0.3">
      <c r="E549" s="8">
        <f t="shared" si="8"/>
        <v>530</v>
      </c>
      <c r="F549" s="21" t="s">
        <v>907</v>
      </c>
      <c r="G549" s="21"/>
      <c r="H549" s="22"/>
      <c r="I549" s="23">
        <v>2139757030.22</v>
      </c>
      <c r="J549" s="23">
        <v>1525052570.97</v>
      </c>
      <c r="K549" s="23">
        <v>614704459.25</v>
      </c>
      <c r="L549" s="23">
        <v>3361248328.6300001</v>
      </c>
      <c r="M549" s="23">
        <v>2556090705.6100001</v>
      </c>
      <c r="N549" s="23">
        <v>805157623.01999998</v>
      </c>
      <c r="O549" s="23">
        <v>57573837638.970001</v>
      </c>
      <c r="P549" s="23">
        <v>51683288220.690002</v>
      </c>
      <c r="Q549" s="23">
        <v>5890549418.2799997</v>
      </c>
    </row>
    <row r="550" spans="5:17" x14ac:dyDescent="0.3"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</row>
    <row r="551" spans="5:17" x14ac:dyDescent="0.3"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</row>
    <row r="552" spans="5:17" x14ac:dyDescent="0.3"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</row>
    <row r="553" spans="5:17" ht="14.4" thickBot="1" x14ac:dyDescent="0.35">
      <c r="E553" s="12"/>
      <c r="F553" s="12"/>
      <c r="G553" s="12"/>
      <c r="H553" s="12"/>
      <c r="I553" s="12"/>
      <c r="J553" s="13">
        <f>_xlfn.SINGLE(ClDSOutBlOption_ExecDate)</f>
        <v>46216</v>
      </c>
      <c r="K553" s="12"/>
      <c r="L553" s="12"/>
      <c r="M553" s="12"/>
      <c r="N553" s="42" t="str">
        <f>_xlfn.SINGLE(ClDSOutBlOption_SubscrExec)</f>
        <v>Системный администратор</v>
      </c>
      <c r="O553" s="42"/>
      <c r="P553" s="12"/>
      <c r="Q553" s="12"/>
    </row>
    <row r="554" spans="5:17" x14ac:dyDescent="0.3">
      <c r="E554" s="12"/>
      <c r="F554" s="12"/>
      <c r="G554" s="12"/>
      <c r="H554" s="12"/>
      <c r="I554" s="12"/>
      <c r="J554" s="14" t="s">
        <v>19</v>
      </c>
      <c r="K554" s="12"/>
      <c r="L554" s="12"/>
      <c r="M554" s="12"/>
      <c r="N554" s="43" t="s">
        <v>20</v>
      </c>
      <c r="O554" s="43"/>
      <c r="P554" s="12"/>
      <c r="Q554" s="12"/>
    </row>
    <row r="555" spans="5:17" x14ac:dyDescent="0.3"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</row>
    <row r="556" spans="5:17" ht="14.4" thickBot="1" x14ac:dyDescent="0.35">
      <c r="E556" s="12"/>
      <c r="F556" s="12"/>
      <c r="G556" s="12"/>
      <c r="H556" s="12"/>
      <c r="I556" s="12"/>
      <c r="J556" s="12"/>
      <c r="K556" s="12"/>
      <c r="L556" s="12"/>
      <c r="M556" s="12"/>
      <c r="N556" s="44">
        <f>_xlfn.SINGLE(ClDSOutBlOption_SubscrContr)</f>
        <v>0</v>
      </c>
      <c r="O556" s="44"/>
      <c r="P556" s="12"/>
      <c r="Q556" s="12"/>
    </row>
    <row r="557" spans="5:17" x14ac:dyDescent="0.3">
      <c r="E557" s="12"/>
      <c r="F557" s="12"/>
      <c r="G557" s="12"/>
      <c r="H557" s="12"/>
      <c r="I557" s="12"/>
      <c r="J557" s="12"/>
      <c r="K557" s="12"/>
      <c r="L557" s="12"/>
      <c r="M557" s="12"/>
      <c r="N557" s="41" t="str">
        <f>_xlfn.SINGLE(ClDSOutBlOption_SubscrContrJob)</f>
        <v>Головний бухгалтер</v>
      </c>
      <c r="O557" s="41"/>
      <c r="P557" s="12"/>
      <c r="Q557" s="12"/>
    </row>
    <row r="558" spans="5:17" x14ac:dyDescent="0.3"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9"/>
      <c r="Q558" s="12"/>
    </row>
    <row r="559" spans="5:17" ht="14.4" thickBot="1" x14ac:dyDescent="0.35">
      <c r="E559" s="12"/>
      <c r="F559" s="12"/>
      <c r="G559" s="12"/>
      <c r="H559" s="12"/>
      <c r="I559" s="12"/>
      <c r="J559" s="12"/>
      <c r="K559" s="12"/>
      <c r="L559" s="12"/>
      <c r="M559" s="12"/>
      <c r="N559" s="44">
        <f>_xlfn.SINGLE(ClDSOutBlOption_SubscrHead)</f>
        <v>0</v>
      </c>
      <c r="O559" s="44"/>
      <c r="P559" s="12"/>
      <c r="Q559" s="12"/>
    </row>
    <row r="560" spans="5:17" x14ac:dyDescent="0.3">
      <c r="E560" s="12"/>
      <c r="F560" s="12"/>
      <c r="G560" s="12"/>
      <c r="H560" s="12"/>
      <c r="I560" s="12"/>
      <c r="J560" s="12"/>
      <c r="K560" s="12"/>
      <c r="L560" s="12"/>
      <c r="M560" s="12"/>
      <c r="N560" s="41" t="str">
        <f>_xlfn.SINGLE(ClDSOutBlOption_SubscrHeadJob)</f>
        <v>Заступник Голови Правлiння</v>
      </c>
      <c r="O560" s="41"/>
      <c r="P560" s="12"/>
      <c r="Q560" s="12"/>
    </row>
  </sheetData>
  <mergeCells count="27">
    <mergeCell ref="N560:O560"/>
    <mergeCell ref="N553:O553"/>
    <mergeCell ref="N554:O554"/>
    <mergeCell ref="N556:O556"/>
    <mergeCell ref="N557:O557"/>
    <mergeCell ref="N559:O559"/>
    <mergeCell ref="O16:Q16"/>
    <mergeCell ref="I17:K17"/>
    <mergeCell ref="L17:N17"/>
    <mergeCell ref="J5:L5"/>
    <mergeCell ref="J3:L4"/>
    <mergeCell ref="P2:Q2"/>
    <mergeCell ref="P3:Q3"/>
    <mergeCell ref="E16:E18"/>
    <mergeCell ref="F16:F18"/>
    <mergeCell ref="H16:H18"/>
    <mergeCell ref="G16:G18"/>
    <mergeCell ref="F7:J11"/>
    <mergeCell ref="F12:J12"/>
    <mergeCell ref="P4:Q4"/>
    <mergeCell ref="P5:Q5"/>
    <mergeCell ref="L7:O11"/>
    <mergeCell ref="L12:O12"/>
    <mergeCell ref="Q17:Q18"/>
    <mergeCell ref="O17:O18"/>
    <mergeCell ref="P17:P18"/>
    <mergeCell ref="I16:N16"/>
  </mergeCells>
  <conditionalFormatting sqref="I20:Q549">
    <cfRule type="expression" dxfId="0" priority="1">
      <formula>$C$2=2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ClDSOutBlSrcIndexRange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Mebius Stat</dc:creator>
  <cp:lastModifiedBy>Mebius Stat</cp:lastModifiedBy>
  <dcterms:created xsi:type="dcterms:W3CDTF">2019-10-22T11:21:27Z</dcterms:created>
  <dcterms:modified xsi:type="dcterms:W3CDTF">2026-07-13T07:37:15Z</dcterms:modified>
</cp:coreProperties>
</file>